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tabRatio="956" activeTab="0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formue'!$A$1:$H$49</definedName>
    <definedName name="_xlnm.Print_Area" localSheetId="6">'2.2. Foreninger typer'!$A$1:$H$71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<sst xmlns="http://schemas.openxmlformats.org/spreadsheetml/2006/main" count="600" uniqueCount="246">
  <si>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</si>
  <si>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</si>
  <si>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</si>
  <si>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</si>
  <si>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</si>
  <si>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</si>
  <si>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</si>
  <si>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</si>
  <si>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</si>
  <si>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</si>
  <si>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</si>
  <si>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</si>
  <si>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</si>
  <si>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</si>
  <si>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</si>
  <si>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</si>
  <si>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</si>
  <si>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</si>
  <si>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</si>
  <si>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</si>
  <si>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</si>
  <si>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</si>
  <si>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</si>
  <si>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</si>
  <si>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</si>
  <si>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</si>
  <si>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</si>
  <si>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</si>
  <si>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</si>
  <si>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</si>
  <si>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</si>
  <si>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</si>
  <si>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</si>
  <si>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</si>
  <si>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</si>
  <si>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</si>
  <si>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</si>
  <si>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</si>
  <si>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</si>
  <si>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</si>
  <si>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</si>
  <si>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</si>
  <si>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</si>
  <si>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</si>
  <si>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</si>
  <si>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</si>
  <si>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</si>
  <si>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</si>
  <si>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</si>
  <si>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</si>
  <si>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</si>
  <si>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</si>
  <si>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</si>
  <si>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</si>
  <si>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</si>
  <si>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</si>
  <si>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</si>
  <si>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</si>
  <si>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</si>
  <si>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</si>
  <si>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</si>
  <si>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</si>
  <si>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</si>
  <si>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</si>
  <si>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</si>
  <si>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</si>
  <si>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</si>
  <si>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</si>
  <si>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</si>
  <si>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</si>
  <si>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</si>
  <si>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</si>
  <si>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</si>
  <si>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</si>
  <si>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</si>
  <si>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</si>
  <si>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</si>
  <si>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</si>
  <si>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</si>
  <si>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</si>
  <si>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</si>
  <si>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</si>
  <si>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</si>
  <si>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</si>
  <si>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</si>
  <si>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</si>
  <si>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</si>
  <si>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</si>
  <si>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</si>
  <si>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</si>
  <si>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</si>
  <si>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</si>
  <si>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</si>
  <si>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</si>
  <si>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</si>
  <si>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</si>
  <si>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</si>
  <si>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</si>
  <si>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</si>
  <si>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</si>
  <si>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</si>
  <si>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</si>
  <si>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</si>
  <si>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</si>
  <si>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</si>
  <si>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</si>
  <si>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</si>
  <si>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</si>
  <si>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</si>
  <si>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</si>
  <si>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</si>
  <si>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</si>
  <si>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</si>
  <si>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</si>
  <si>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</si>
  <si>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</si>
  <si>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</si>
  <si>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</si>
  <si>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</si>
  <si>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</si>
  <si>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</si>
  <si>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</si>
  <si>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</si>
  <si>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</si>
  <si>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</si>
  <si>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</si>
  <si>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</si>
  <si>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</si>
  <si>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</si>
  <si>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</si>
  <si>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</si>
  <si>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</si>
  <si>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</si>
  <si>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</si>
  <si>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</si>
  <si>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</si>
  <si>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</si>
  <si>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</si>
  <si>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</si>
  <si>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</si>
  <si>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</si>
  <si>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</si>
  <si>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</si>
  <si>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</si>
  <si>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</si>
  <si>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</si>
  <si>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</si>
  <si>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</si>
  <si>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</si>
  <si>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</si>
  <si>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</si>
  <si>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</si>
  <si>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</si>
  <si>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</si>
  <si>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</si>
  <si>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</si>
  <si>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</si>
  <si>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Invest, institutionel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</si>
  <si>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</si>
  <si>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</si>
  <si>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</si>
  <si>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</si>
  <si>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</si>
  <si>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</si>
  <si>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</si>
  <si>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</si>
  <si>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</si>
  <si>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</si>
  <si>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</si>
  <si>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</si>
  <si>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</si>
  <si>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</si>
  <si>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</si>
  <si>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</si>
  <si>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</si>
  <si>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</si>
  <si>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</si>
  <si>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</si>
  <si>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</si>
  <si>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</si>
  <si>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</si>
  <si>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</si>
  <si>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</si>
  <si>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</si>
  <si>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</si>
  <si>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</si>
  <si>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</si>
  <si>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</si>
  <si>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</si>
  <si>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</si>
  <si>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</si>
  <si>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</si>
  <si>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</si>
  <si>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</si>
  <si>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</si>
  <si>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</si>
  <si>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</si>
  <si>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</si>
  <si>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</si>
  <si>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</si>
  <si>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</si>
  <si>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</si>
  <si>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</si>
  <si>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</si>
  <si>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</si>
  <si>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</si>
  <si>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</si>
  <si>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</si>
  <si>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</si>
  <si>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</si>
  <si>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</si>
  <si>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</si>
  <si>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</si>
  <si>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</si>
  <si>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</si>
  <si>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</si>
  <si>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</si>
  <si>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</si>
  <si>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</si>
  <si>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</si>
  <si>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</si>
  <si>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</si>
  <si>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</si>
  <si>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</si>
  <si>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</si>
  <si>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</si>
  <si>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</si>
  <si>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</si>
  <si>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</si>
  <si>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</si>
  <si>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</si>
  <si>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</si>
  <si>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</si>
  <si>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</si>
  <si>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</si>
  <si>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</si>
  <si>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</si>
  <si>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</si>
  <si>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Blandede Balanceret</t>
  </si>
  <si>
    <t>Blandede Fleksibel</t>
  </si>
  <si>
    <t>Blandede Høj aktieandel</t>
  </si>
  <si>
    <t>Blandede Lav aktieandel</t>
  </si>
  <si>
    <t>juli</t>
  </si>
  <si>
    <t/>
  </si>
  <si>
    <t>august</t>
  </si>
  <si>
    <t>Investering Danmarks markedsstatistik 31.8.2018</t>
  </si>
</sst>
</file>

<file path=xl/styles.xml><?xml version="1.0" encoding="utf-8"?>
<styleSheet xmlns="http://schemas.openxmlformats.org/spreadsheetml/2006/main">
  <numFmts count="5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  <numFmt numFmtId="207" formatCode="_(* #,##0.0_);_(* \(#,##0.0\);_(* \-??_);_(@_)"/>
    <numFmt numFmtId="208" formatCode="_(* #,##0_);_(* \(#,##0\);_(* \-??_);_(@_)"/>
    <numFmt numFmtId="209" formatCode="0.0"/>
    <numFmt numFmtId="210" formatCode="0.00000"/>
    <numFmt numFmtId="211" formatCode="0.0000"/>
    <numFmt numFmtId="212" formatCode="0.000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1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2" xfId="0" applyFont="1" applyFill="1" applyBorder="1" applyAlignment="1">
      <alignment/>
    </xf>
    <xf numFmtId="2" fontId="66" fillId="0" borderId="14" xfId="0" applyNumberFormat="1" applyFont="1" applyBorder="1" applyAlignment="1">
      <alignment/>
    </xf>
    <xf numFmtId="2" fontId="67" fillId="0" borderId="14" xfId="0" applyNumberFormat="1" applyFont="1" applyBorder="1" applyAlignment="1">
      <alignment horizontal="right" wrapText="1"/>
    </xf>
    <xf numFmtId="2" fontId="67" fillId="0" borderId="14" xfId="0" applyNumberFormat="1" applyFont="1" applyFill="1" applyBorder="1" applyAlignment="1">
      <alignment horizontal="right" wrapText="1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6" fillId="43" borderId="0" xfId="0" applyFont="1" applyFill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3" xfId="0" applyFont="1" applyFill="1" applyBorder="1" applyAlignment="1">
      <alignment/>
    </xf>
    <xf numFmtId="0" fontId="0" fillId="0" borderId="84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62" fillId="0" borderId="14" xfId="0" applyNumberFormat="1" applyFont="1" applyFill="1" applyBorder="1" applyAlignment="1">
      <alignment/>
    </xf>
    <xf numFmtId="3" fontId="5" fillId="0" borderId="85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6" xfId="0" applyFont="1" applyBorder="1" applyAlignment="1">
      <alignment horizontal="left"/>
    </xf>
    <xf numFmtId="0" fontId="5" fillId="0" borderId="87" xfId="0" applyFont="1" applyBorder="1" applyAlignment="1">
      <alignment/>
    </xf>
    <xf numFmtId="0" fontId="5" fillId="0" borderId="88" xfId="0" applyFont="1" applyBorder="1" applyAlignment="1">
      <alignment/>
    </xf>
    <xf numFmtId="3" fontId="5" fillId="0" borderId="85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0" xfId="0" applyNumberFormat="1" applyFont="1" applyFill="1" applyBorder="1" applyAlignment="1">
      <alignment/>
    </xf>
    <xf numFmtId="3" fontId="6" fillId="0" borderId="91" xfId="0" applyNumberFormat="1" applyFont="1" applyBorder="1" applyAlignment="1">
      <alignment/>
    </xf>
    <xf numFmtId="3" fontId="6" fillId="0" borderId="91" xfId="0" applyNumberFormat="1" applyFont="1" applyFill="1" applyBorder="1" applyAlignment="1">
      <alignment/>
    </xf>
    <xf numFmtId="3" fontId="6" fillId="40" borderId="91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7" fillId="41" borderId="93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7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/>
    </xf>
    <xf numFmtId="0" fontId="6" fillId="43" borderId="14" xfId="0" applyFont="1" applyFill="1" applyBorder="1" applyAlignment="1">
      <alignment/>
    </xf>
    <xf numFmtId="0" fontId="6" fillId="42" borderId="1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2" borderId="0" xfId="0" applyFont="1" applyFill="1" applyAlignment="1">
      <alignment/>
    </xf>
    <xf numFmtId="3" fontId="6" fillId="43" borderId="14" xfId="0" applyNumberFormat="1" applyFont="1" applyFill="1" applyBorder="1" applyAlignment="1">
      <alignment/>
    </xf>
    <xf numFmtId="3" fontId="6" fillId="43" borderId="16" xfId="0" applyNumberFormat="1" applyFont="1" applyFill="1" applyBorder="1" applyAlignment="1">
      <alignment/>
    </xf>
    <xf numFmtId="0" fontId="6" fillId="43" borderId="16" xfId="0" applyFont="1" applyFill="1" applyBorder="1" applyAlignment="1">
      <alignment/>
    </xf>
    <xf numFmtId="3" fontId="6" fillId="43" borderId="0" xfId="0" applyNumberFormat="1" applyFont="1" applyFill="1" applyAlignment="1">
      <alignment/>
    </xf>
    <xf numFmtId="0" fontId="5" fillId="43" borderId="88" xfId="0" applyFont="1" applyFill="1" applyBorder="1" applyAlignment="1">
      <alignment/>
    </xf>
    <xf numFmtId="0" fontId="13" fillId="43" borderId="0" xfId="0" applyFont="1" applyFill="1" applyBorder="1" applyAlignment="1">
      <alignment horizontal="left"/>
    </xf>
    <xf numFmtId="3" fontId="0" fillId="43" borderId="0" xfId="0" applyNumberFormat="1" applyFill="1" applyAlignment="1">
      <alignment/>
    </xf>
    <xf numFmtId="205" fontId="0" fillId="43" borderId="0" xfId="0" applyNumberFormat="1" applyFill="1" applyAlignment="1">
      <alignment/>
    </xf>
    <xf numFmtId="3" fontId="0" fillId="43" borderId="14" xfId="0" applyNumberFormat="1" applyFill="1" applyBorder="1" applyAlignment="1">
      <alignment/>
    </xf>
    <xf numFmtId="3" fontId="0" fillId="43" borderId="70" xfId="0" applyNumberFormat="1" applyFill="1" applyBorder="1" applyAlignment="1">
      <alignment/>
    </xf>
    <xf numFmtId="0" fontId="0" fillId="43" borderId="70" xfId="0" applyFill="1" applyBorder="1" applyAlignment="1">
      <alignment/>
    </xf>
    <xf numFmtId="0" fontId="0" fillId="43" borderId="16" xfId="0" applyFill="1" applyBorder="1" applyAlignment="1">
      <alignment/>
    </xf>
    <xf numFmtId="3" fontId="0" fillId="43" borderId="16" xfId="0" applyNumberFormat="1" applyFill="1" applyBorder="1" applyAlignment="1">
      <alignment/>
    </xf>
    <xf numFmtId="3" fontId="0" fillId="43" borderId="84" xfId="0" applyNumberFormat="1" applyFill="1" applyBorder="1" applyAlignment="1">
      <alignment/>
    </xf>
    <xf numFmtId="0" fontId="0" fillId="43" borderId="84" xfId="0" applyFill="1" applyBorder="1" applyAlignment="1">
      <alignment/>
    </xf>
    <xf numFmtId="3" fontId="0" fillId="0" borderId="10" xfId="0" applyNumberFormat="1" applyBorder="1" applyAlignment="1" quotePrefix="1">
      <alignment/>
    </xf>
    <xf numFmtId="3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/>
    </xf>
    <xf numFmtId="1" fontId="5" fillId="0" borderId="72" xfId="0" applyNumberFormat="1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1" fillId="35" borderId="94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95" xfId="0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6" xfId="0" applyFont="1" applyFill="1" applyBorder="1" applyAlignment="1">
      <alignment horizontal="left" vertical="center"/>
    </xf>
    <xf numFmtId="0" fontId="11" fillId="35" borderId="94" xfId="0" applyFont="1" applyFill="1" applyBorder="1" applyAlignment="1">
      <alignment horizontal="left" vertical="center"/>
    </xf>
    <xf numFmtId="0" fontId="11" fillId="35" borderId="86" xfId="0" applyFont="1" applyFill="1" applyBorder="1" applyAlignment="1">
      <alignment horizontal="left" vertical="center"/>
    </xf>
    <xf numFmtId="0" fontId="13" fillId="43" borderId="86" xfId="0" applyFont="1" applyFill="1" applyBorder="1" applyAlignment="1">
      <alignment horizontal="left"/>
    </xf>
    <xf numFmtId="0" fontId="13" fillId="43" borderId="0" xfId="0" applyFont="1" applyFill="1" applyBorder="1" applyAlignment="1">
      <alignment horizontal="left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98" xfId="0" applyBorder="1" applyAlignment="1">
      <alignment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right" vertical="center" wrapText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9525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0"/>
          <a:ext cx="4019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1" t="s">
        <v>245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24"/>
      <c r="Q1" s="39"/>
    </row>
    <row r="2" spans="1:12" s="39" customFormat="1" ht="27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7"/>
    </row>
    <row r="3" spans="1:12" s="39" customFormat="1" ht="27.7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7"/>
    </row>
    <row r="4" spans="1:12" s="39" customFormat="1" ht="32.2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7"/>
    </row>
    <row r="5" spans="1:12" s="14" customFormat="1" ht="15" customHeight="1">
      <c r="A5" s="42" t="s">
        <v>113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171</v>
      </c>
    </row>
    <row r="9" spans="1:3" s="6" customFormat="1" ht="15" customHeight="1">
      <c r="A9" s="22" t="s">
        <v>170</v>
      </c>
      <c r="B9" s="26" t="s">
        <v>223</v>
      </c>
      <c r="C9" s="26"/>
    </row>
    <row r="10" spans="1:11" s="14" customFormat="1" ht="15" customHeight="1">
      <c r="A10" s="43" t="s">
        <v>114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172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2" t="s">
        <v>139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4" t="s">
        <v>138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180</v>
      </c>
    </row>
    <row r="21" spans="5:7" ht="12.75">
      <c r="E21" s="40"/>
      <c r="G21" s="38"/>
    </row>
    <row r="25" spans="1:11" ht="12.75">
      <c r="A25" s="11" t="s">
        <v>226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0" style="1" hidden="1" customWidth="1"/>
    <col min="10" max="16384" width="11.421875" style="1" customWidth="1"/>
  </cols>
  <sheetData>
    <row r="1" spans="1:8" ht="18" customHeight="1">
      <c r="A1" s="281" t="s">
        <v>179</v>
      </c>
      <c r="B1" s="282"/>
      <c r="C1" s="282"/>
      <c r="D1" s="282"/>
      <c r="E1" s="282"/>
      <c r="F1" s="282"/>
      <c r="G1" s="282"/>
      <c r="H1" s="283"/>
    </row>
    <row r="2" spans="1:8" ht="12.75" customHeight="1">
      <c r="A2" s="117" t="s">
        <v>130</v>
      </c>
      <c r="B2" s="118">
        <v>2013</v>
      </c>
      <c r="C2" s="118">
        <v>2014</v>
      </c>
      <c r="D2" s="118">
        <v>2015</v>
      </c>
      <c r="E2" s="119">
        <v>2016</v>
      </c>
      <c r="F2" s="119">
        <v>2017</v>
      </c>
      <c r="G2" s="119" t="s">
        <v>242</v>
      </c>
      <c r="H2" s="119" t="s">
        <v>244</v>
      </c>
    </row>
    <row r="3" spans="1:10" ht="12.75">
      <c r="A3" s="120" t="s">
        <v>16</v>
      </c>
      <c r="B3" s="121">
        <v>607966</v>
      </c>
      <c r="C3" s="121">
        <v>691521</v>
      </c>
      <c r="D3" s="122">
        <v>751016</v>
      </c>
      <c r="E3" s="123">
        <v>691521</v>
      </c>
      <c r="F3" s="122">
        <v>914115.9058936095</v>
      </c>
      <c r="G3" s="122">
        <v>927584.9236921383</v>
      </c>
      <c r="H3" s="122">
        <v>926515.7975957046</v>
      </c>
      <c r="I3" s="10">
        <v>910837.1707012655</v>
      </c>
      <c r="J3" s="10"/>
    </row>
    <row r="4" spans="1:8" ht="12.75">
      <c r="A4" s="120" t="s">
        <v>17</v>
      </c>
      <c r="B4" s="121">
        <v>754864</v>
      </c>
      <c r="C4" s="121">
        <v>984660</v>
      </c>
      <c r="D4" s="123">
        <v>1059560</v>
      </c>
      <c r="E4" s="123">
        <v>984660</v>
      </c>
      <c r="F4" s="123">
        <v>1160616.211220024</v>
      </c>
      <c r="G4" s="123">
        <v>1141048.8961416886</v>
      </c>
      <c r="H4" s="123">
        <v>1132545.4546733855</v>
      </c>
    </row>
    <row r="5" spans="1:8" ht="12.75">
      <c r="A5" s="120" t="s">
        <v>18</v>
      </c>
      <c r="B5" s="121">
        <v>23239</v>
      </c>
      <c r="C5" s="121">
        <v>38131</v>
      </c>
      <c r="D5" s="123">
        <v>42359</v>
      </c>
      <c r="E5" s="123">
        <v>38131</v>
      </c>
      <c r="F5" s="123">
        <v>55924.04501644882</v>
      </c>
      <c r="G5" s="123">
        <v>59326.0345016256</v>
      </c>
      <c r="H5" s="123">
        <v>59197.69752849024</v>
      </c>
    </row>
    <row r="6" spans="1:9" ht="12.75">
      <c r="A6" s="132" t="s">
        <v>0</v>
      </c>
      <c r="B6" s="133">
        <v>1386069</v>
      </c>
      <c r="C6" s="133">
        <v>1714312</v>
      </c>
      <c r="D6" s="134">
        <v>1852934</v>
      </c>
      <c r="E6" s="134">
        <v>1974085</v>
      </c>
      <c r="F6" s="230" t="s">
        <v>234</v>
      </c>
      <c r="G6" s="230">
        <v>2127959.8543354524</v>
      </c>
      <c r="H6" s="230">
        <v>2118258.9497975805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9.75">
      <c r="E8" s="37"/>
      <c r="F8" s="37"/>
      <c r="G8" s="37"/>
      <c r="H8" s="37"/>
    </row>
    <row r="9" spans="1:8" ht="15" customHeight="1">
      <c r="A9" s="281" t="s">
        <v>178</v>
      </c>
      <c r="B9" s="282"/>
      <c r="C9" s="282"/>
      <c r="D9" s="282"/>
      <c r="E9" s="282"/>
      <c r="F9" s="282"/>
      <c r="G9" s="282"/>
      <c r="H9" s="283"/>
    </row>
    <row r="10" spans="1:11" ht="12.75" customHeight="1">
      <c r="A10" s="124" t="s">
        <v>130</v>
      </c>
      <c r="B10" s="125">
        <v>2014</v>
      </c>
      <c r="C10" s="125">
        <v>2015</v>
      </c>
      <c r="D10" s="125">
        <v>2016</v>
      </c>
      <c r="E10" s="125">
        <v>2017</v>
      </c>
      <c r="F10" s="125" t="s">
        <v>242</v>
      </c>
      <c r="G10" s="125" t="s">
        <v>244</v>
      </c>
      <c r="H10" s="125" t="s">
        <v>236</v>
      </c>
      <c r="K10" s="10"/>
    </row>
    <row r="11" spans="1:12" ht="12.75" customHeight="1">
      <c r="A11" s="126" t="s">
        <v>16</v>
      </c>
      <c r="B11" s="71">
        <v>38044</v>
      </c>
      <c r="C11" s="72">
        <v>46920</v>
      </c>
      <c r="D11" s="71">
        <v>6805</v>
      </c>
      <c r="E11" s="71">
        <v>62584.04442471703</v>
      </c>
      <c r="F11" s="71">
        <v>3057.543793563634</v>
      </c>
      <c r="G11" s="71">
        <v>-1127.0121730815</v>
      </c>
      <c r="H11" s="71">
        <v>39357.2518009379</v>
      </c>
      <c r="L11" s="10"/>
    </row>
    <row r="12" spans="1:12" ht="12.75">
      <c r="A12" s="126" t="s">
        <v>17</v>
      </c>
      <c r="B12" s="71">
        <v>-162682</v>
      </c>
      <c r="C12" s="72">
        <v>8227</v>
      </c>
      <c r="D12" s="71">
        <v>-14239</v>
      </c>
      <c r="E12" s="71">
        <v>9385.384049407803</v>
      </c>
      <c r="F12" s="71">
        <v>-14578.237607282374</v>
      </c>
      <c r="G12" s="71">
        <v>-13034.26134855437</v>
      </c>
      <c r="H12" s="71">
        <v>-53781.27790760066</v>
      </c>
      <c r="L12" s="10"/>
    </row>
    <row r="13" spans="1:12" ht="12.75">
      <c r="A13" s="126" t="s">
        <v>18</v>
      </c>
      <c r="B13" s="71">
        <v>13500</v>
      </c>
      <c r="C13" s="72">
        <v>4032</v>
      </c>
      <c r="D13" s="71">
        <v>1536</v>
      </c>
      <c r="E13" s="71">
        <v>5810.644250413278</v>
      </c>
      <c r="F13" s="71">
        <v>3569.7966634140907</v>
      </c>
      <c r="G13" s="71">
        <v>536.4040996616038</v>
      </c>
      <c r="H13" s="71">
        <v>4033.321859397459</v>
      </c>
      <c r="L13" s="10"/>
    </row>
    <row r="14" spans="1:8" ht="12.75">
      <c r="A14" s="135" t="s">
        <v>0</v>
      </c>
      <c r="B14" s="85">
        <v>-111138</v>
      </c>
      <c r="C14" s="85">
        <v>59179</v>
      </c>
      <c r="D14" s="85">
        <v>-5899</v>
      </c>
      <c r="E14" s="229" t="s">
        <v>235</v>
      </c>
      <c r="F14" s="229">
        <v>-7950.897150304649</v>
      </c>
      <c r="G14" s="229">
        <f>SUM(G11:G13)</f>
        <v>-13624.869421974267</v>
      </c>
      <c r="H14" s="229">
        <f>SUM(H11:H13)</f>
        <v>-10390.704247265305</v>
      </c>
    </row>
    <row r="15" spans="1:8" ht="12.75">
      <c r="A15" s="51"/>
      <c r="B15" s="51"/>
      <c r="C15" s="51"/>
      <c r="D15" s="77"/>
      <c r="E15" s="77"/>
      <c r="F15" s="77"/>
      <c r="G15" s="77"/>
      <c r="H15" s="51"/>
    </row>
    <row r="16" spans="1:8" ht="15" customHeight="1">
      <c r="A16" s="284" t="s">
        <v>191</v>
      </c>
      <c r="B16" s="285"/>
      <c r="C16" s="285"/>
      <c r="D16" s="285"/>
      <c r="E16" s="285"/>
      <c r="F16" s="285"/>
      <c r="G16" s="285"/>
      <c r="H16" s="286"/>
    </row>
    <row r="17" spans="1:8" ht="12" customHeight="1">
      <c r="A17" s="127"/>
      <c r="B17" s="128">
        <v>2013</v>
      </c>
      <c r="C17" s="128">
        <v>2014</v>
      </c>
      <c r="D17" s="128">
        <v>2015</v>
      </c>
      <c r="E17" s="128">
        <v>2016</v>
      </c>
      <c r="F17" s="129">
        <v>2017</v>
      </c>
      <c r="G17" s="129" t="s">
        <v>242</v>
      </c>
      <c r="H17" s="129" t="s">
        <v>244</v>
      </c>
    </row>
    <row r="18" spans="1:8" ht="12.75">
      <c r="A18" s="130" t="s">
        <v>16</v>
      </c>
      <c r="B18" s="72">
        <v>482</v>
      </c>
      <c r="C18" s="72">
        <v>511</v>
      </c>
      <c r="D18" s="72">
        <v>555</v>
      </c>
      <c r="E18" s="131">
        <v>579</v>
      </c>
      <c r="F18" s="131">
        <v>794</v>
      </c>
      <c r="G18" s="131">
        <v>808</v>
      </c>
      <c r="H18" s="131">
        <v>804</v>
      </c>
    </row>
    <row r="19" spans="1:12" ht="14.25" customHeight="1">
      <c r="A19" s="130" t="s">
        <v>17</v>
      </c>
      <c r="B19" s="72">
        <v>354</v>
      </c>
      <c r="C19" s="72">
        <v>332</v>
      </c>
      <c r="D19" s="72">
        <v>349</v>
      </c>
      <c r="E19" s="131">
        <v>357</v>
      </c>
      <c r="F19" s="131">
        <v>357</v>
      </c>
      <c r="G19" s="131">
        <v>360</v>
      </c>
      <c r="H19" s="131">
        <v>359</v>
      </c>
      <c r="J19" s="10"/>
      <c r="K19" s="10"/>
      <c r="L19" s="10"/>
    </row>
    <row r="20" spans="1:8" ht="14.25" customHeight="1">
      <c r="A20" s="130" t="s">
        <v>18</v>
      </c>
      <c r="B20" s="72">
        <v>84</v>
      </c>
      <c r="C20" s="72">
        <v>89</v>
      </c>
      <c r="D20" s="72">
        <v>131</v>
      </c>
      <c r="E20" s="131">
        <v>144</v>
      </c>
      <c r="F20" s="131">
        <v>141</v>
      </c>
      <c r="G20" s="131">
        <v>141</v>
      </c>
      <c r="H20" s="131">
        <v>141</v>
      </c>
    </row>
    <row r="21" spans="1:8" ht="12.75">
      <c r="A21" s="136"/>
      <c r="B21" s="137">
        <v>920</v>
      </c>
      <c r="C21" s="137">
        <v>932</v>
      </c>
      <c r="D21" s="137">
        <v>1035</v>
      </c>
      <c r="E21" s="137">
        <v>1080</v>
      </c>
      <c r="F21" s="137">
        <v>1287</v>
      </c>
      <c r="G21" s="137">
        <v>1309</v>
      </c>
      <c r="H21" s="137">
        <f>SUM(H18:H20)</f>
        <v>1304</v>
      </c>
    </row>
    <row r="22" spans="1:8" ht="12.75">
      <c r="A22" s="51"/>
      <c r="B22" s="51"/>
      <c r="C22" s="77"/>
      <c r="D22" s="77"/>
      <c r="E22" s="77"/>
      <c r="F22" s="77"/>
      <c r="G22" s="77"/>
      <c r="H22" s="77"/>
    </row>
    <row r="23" spans="1:8" ht="15.75">
      <c r="A23" s="284" t="s">
        <v>177</v>
      </c>
      <c r="B23" s="285"/>
      <c r="C23" s="285"/>
      <c r="D23" s="285"/>
      <c r="E23" s="285"/>
      <c r="F23" s="285"/>
      <c r="G23" s="285"/>
      <c r="H23" s="286"/>
    </row>
    <row r="24" spans="1:8" ht="12.75">
      <c r="A24" s="117" t="s">
        <v>130</v>
      </c>
      <c r="B24" s="128"/>
      <c r="C24" s="128">
        <v>2014</v>
      </c>
      <c r="D24" s="128">
        <v>2015</v>
      </c>
      <c r="E24" s="161">
        <v>2016</v>
      </c>
      <c r="F24" s="129">
        <v>2017</v>
      </c>
      <c r="G24" s="129" t="s">
        <v>242</v>
      </c>
      <c r="H24" s="129" t="s">
        <v>244</v>
      </c>
    </row>
    <row r="25" spans="1:8" ht="12.75">
      <c r="A25" s="157" t="s">
        <v>220</v>
      </c>
      <c r="B25" s="72"/>
      <c r="C25" s="72">
        <v>744104</v>
      </c>
      <c r="D25" s="131">
        <v>804981</v>
      </c>
      <c r="E25" s="131">
        <v>873204</v>
      </c>
      <c r="F25" s="131">
        <v>956880.1529043724</v>
      </c>
      <c r="G25" s="131">
        <f>G27+G26</f>
        <v>970910.7324776176</v>
      </c>
      <c r="H25" s="131">
        <f>H26+H27</f>
        <v>970206.2286853199</v>
      </c>
    </row>
    <row r="26" spans="1:8" ht="12.75">
      <c r="A26" s="130" t="s">
        <v>216</v>
      </c>
      <c r="B26" s="72"/>
      <c r="C26" s="72"/>
      <c r="D26" s="131"/>
      <c r="E26" s="131">
        <v>872600</v>
      </c>
      <c r="F26" s="131">
        <v>948372.5723444824</v>
      </c>
      <c r="G26" s="131">
        <v>960588.6495289576</v>
      </c>
      <c r="H26" s="131">
        <v>959788.1060515699</v>
      </c>
    </row>
    <row r="27" spans="1:8" ht="12.75">
      <c r="A27" s="130" t="s">
        <v>217</v>
      </c>
      <c r="B27" s="72"/>
      <c r="C27" s="72"/>
      <c r="D27" s="131"/>
      <c r="E27" s="131">
        <v>604</v>
      </c>
      <c r="F27" s="131">
        <v>8507.58055989</v>
      </c>
      <c r="G27" s="131">
        <v>10322.08294866</v>
      </c>
      <c r="H27" s="131">
        <v>10418.12263375</v>
      </c>
    </row>
    <row r="28" spans="1:8" ht="12.75">
      <c r="A28" s="157" t="s">
        <v>215</v>
      </c>
      <c r="B28" s="72"/>
      <c r="C28" s="72">
        <v>970207</v>
      </c>
      <c r="D28" s="131">
        <v>1047926</v>
      </c>
      <c r="E28" s="131">
        <v>1100881</v>
      </c>
      <c r="F28" s="131">
        <v>1173776.00922571</v>
      </c>
      <c r="G28" s="131">
        <f>G29+G30</f>
        <v>1157049.121857835</v>
      </c>
      <c r="H28" s="131">
        <f>H29+H30</f>
        <v>1148052.7211122604</v>
      </c>
    </row>
    <row r="29" spans="1:8" ht="12.75">
      <c r="A29" s="130" t="s">
        <v>184</v>
      </c>
      <c r="B29" s="72"/>
      <c r="C29" s="72">
        <v>970004</v>
      </c>
      <c r="D29" s="131">
        <v>1047695</v>
      </c>
      <c r="E29" s="131">
        <v>1100646</v>
      </c>
      <c r="F29" s="131">
        <v>1173664.10767671</v>
      </c>
      <c r="G29" s="204">
        <v>1154922.883060895</v>
      </c>
      <c r="H29" s="204">
        <v>1145919.5482955903</v>
      </c>
    </row>
    <row r="30" spans="1:8" ht="12.75">
      <c r="A30" s="130" t="s">
        <v>185</v>
      </c>
      <c r="B30" s="72"/>
      <c r="C30" s="72">
        <v>203</v>
      </c>
      <c r="D30" s="131">
        <v>231</v>
      </c>
      <c r="E30" s="131">
        <v>235</v>
      </c>
      <c r="F30" s="131">
        <v>111.901549</v>
      </c>
      <c r="G30" s="131">
        <v>2126.23879694</v>
      </c>
      <c r="H30" s="131">
        <v>2133.17281667</v>
      </c>
    </row>
    <row r="31" spans="1:8" ht="12.75">
      <c r="A31" s="136" t="s">
        <v>0</v>
      </c>
      <c r="B31" s="137"/>
      <c r="C31" s="137">
        <v>1714312</v>
      </c>
      <c r="D31" s="137">
        <v>1852908</v>
      </c>
      <c r="E31" s="137">
        <v>1974085</v>
      </c>
      <c r="F31" s="232" t="s">
        <v>234</v>
      </c>
      <c r="G31" s="232">
        <f>G25+G28</f>
        <v>2127959.8543354524</v>
      </c>
      <c r="H31" s="232">
        <f>H25+H28</f>
        <v>2118258.94979758</v>
      </c>
    </row>
    <row r="32" ht="12.75">
      <c r="C32" s="10"/>
    </row>
    <row r="33" spans="7:9" ht="12.75">
      <c r="G33" s="10"/>
      <c r="H33" s="10"/>
      <c r="I33" s="10">
        <f>I25+I28</f>
        <v>0</v>
      </c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39"/>
    </row>
    <row r="45" ht="12.75">
      <c r="G45" s="239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I51" sqref="I5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8" width="13.7109375" style="1" customWidth="1"/>
    <col min="9" max="16384" width="11.421875" style="1" customWidth="1"/>
  </cols>
  <sheetData>
    <row r="1" spans="1:8" ht="21" customHeight="1">
      <c r="A1" s="265" t="s">
        <v>186</v>
      </c>
      <c r="B1" s="265"/>
      <c r="C1" s="265"/>
      <c r="D1" s="265"/>
      <c r="E1" s="265"/>
      <c r="F1" s="265"/>
      <c r="G1" s="266"/>
      <c r="H1" s="266"/>
    </row>
    <row r="2" spans="1:8" ht="12.75">
      <c r="A2" s="45" t="s">
        <v>132</v>
      </c>
      <c r="B2" s="48">
        <v>2013</v>
      </c>
      <c r="C2" s="49">
        <v>2014</v>
      </c>
      <c r="D2" s="49">
        <v>2015</v>
      </c>
      <c r="E2" s="49">
        <v>2016</v>
      </c>
      <c r="F2" s="49">
        <v>2017</v>
      </c>
      <c r="G2" s="220" t="s">
        <v>242</v>
      </c>
      <c r="H2" s="220" t="s">
        <v>244</v>
      </c>
    </row>
    <row r="3" spans="1:8" ht="12.75">
      <c r="A3" s="138" t="s">
        <v>32</v>
      </c>
      <c r="B3" s="139">
        <v>23301</v>
      </c>
      <c r="C3" s="139">
        <v>28356</v>
      </c>
      <c r="D3" s="139">
        <v>38064</v>
      </c>
      <c r="E3" s="139">
        <v>29649</v>
      </c>
      <c r="F3" s="139">
        <v>30344.76481074799</v>
      </c>
      <c r="G3" s="221">
        <v>29785.53605138999</v>
      </c>
      <c r="H3" s="221">
        <v>30038.38512590999</v>
      </c>
    </row>
    <row r="4" spans="1:8" ht="12.75">
      <c r="A4" s="180" t="s">
        <v>198</v>
      </c>
      <c r="B4" s="181">
        <v>1022</v>
      </c>
      <c r="C4" s="181">
        <v>380</v>
      </c>
      <c r="D4" s="181">
        <v>259</v>
      </c>
      <c r="E4" s="181">
        <v>204</v>
      </c>
      <c r="F4" s="181">
        <v>188.215952</v>
      </c>
      <c r="G4" s="181">
        <v>198.994085</v>
      </c>
      <c r="H4" s="181">
        <v>208.414501</v>
      </c>
    </row>
    <row r="5" spans="1:8" ht="12.75">
      <c r="A5" s="58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222">
        <v>0</v>
      </c>
      <c r="H5" s="222">
        <v>0</v>
      </c>
    </row>
    <row r="6" spans="1:8" ht="14.25" customHeight="1">
      <c r="A6" s="58" t="s">
        <v>51</v>
      </c>
      <c r="B6" s="53">
        <v>26936</v>
      </c>
      <c r="C6" s="53">
        <v>27920</v>
      </c>
      <c r="D6" s="53">
        <v>21357</v>
      </c>
      <c r="E6" s="53">
        <v>22933</v>
      </c>
      <c r="F6" s="53">
        <v>29504.067272901866</v>
      </c>
      <c r="G6" s="222">
        <v>33654.65977447065</v>
      </c>
      <c r="H6" s="222">
        <v>32619.85514063364</v>
      </c>
    </row>
    <row r="7" spans="1:8" ht="13.5" customHeight="1">
      <c r="A7" s="58" t="s">
        <v>34</v>
      </c>
      <c r="B7" s="53">
        <v>1282</v>
      </c>
      <c r="C7" s="53">
        <v>1366</v>
      </c>
      <c r="D7" s="53">
        <v>1169</v>
      </c>
      <c r="E7" s="53">
        <v>977</v>
      </c>
      <c r="F7" s="53">
        <v>1169.0174145</v>
      </c>
      <c r="G7" s="222">
        <v>1012.7867395</v>
      </c>
      <c r="H7" s="222">
        <v>999.993504</v>
      </c>
    </row>
    <row r="8" spans="1:8" ht="12.75" customHeight="1">
      <c r="A8" s="58" t="s">
        <v>35</v>
      </c>
      <c r="B8" s="53">
        <v>23822</v>
      </c>
      <c r="C8" s="53">
        <v>23507</v>
      </c>
      <c r="D8" s="53">
        <v>27996</v>
      </c>
      <c r="E8" s="53">
        <v>25587</v>
      </c>
      <c r="F8" s="60">
        <v>31017.851568010057</v>
      </c>
      <c r="G8" s="222">
        <v>29106.97975698971</v>
      </c>
      <c r="H8" s="222">
        <v>28019.977081758574</v>
      </c>
    </row>
    <row r="9" spans="1:8" ht="12.75">
      <c r="A9" s="58" t="s">
        <v>36</v>
      </c>
      <c r="B9" s="53">
        <v>8445</v>
      </c>
      <c r="C9" s="53">
        <v>8941</v>
      </c>
      <c r="D9" s="53">
        <v>8943</v>
      </c>
      <c r="E9" s="53">
        <v>9615</v>
      </c>
      <c r="F9" s="53">
        <v>11695.86587765889</v>
      </c>
      <c r="G9" s="222">
        <v>10692.57322693151</v>
      </c>
      <c r="H9" s="222">
        <v>10167.54995389409</v>
      </c>
    </row>
    <row r="10" spans="1:8" ht="12.75">
      <c r="A10" s="58" t="s">
        <v>37</v>
      </c>
      <c r="B10" s="59">
        <v>102872</v>
      </c>
      <c r="C10" s="53">
        <v>140412</v>
      </c>
      <c r="D10" s="53">
        <v>165518</v>
      </c>
      <c r="E10" s="53">
        <v>190274</v>
      </c>
      <c r="F10" s="53">
        <v>204626.87076999948</v>
      </c>
      <c r="G10" s="222">
        <v>207101.53449169162</v>
      </c>
      <c r="H10" s="222">
        <v>209732.7153247576</v>
      </c>
    </row>
    <row r="11" spans="1:8" ht="12.75">
      <c r="A11" s="58" t="s">
        <v>38</v>
      </c>
      <c r="B11" s="53">
        <v>863</v>
      </c>
      <c r="C11" s="53">
        <v>935</v>
      </c>
      <c r="D11" s="53">
        <v>1251</v>
      </c>
      <c r="E11" s="53">
        <v>762</v>
      </c>
      <c r="F11" s="53">
        <v>965.7834534</v>
      </c>
      <c r="G11" s="222">
        <v>863.8606917</v>
      </c>
      <c r="H11" s="222">
        <v>926.4795367</v>
      </c>
    </row>
    <row r="12" spans="1:8" ht="12.75">
      <c r="A12" s="58" t="s">
        <v>52</v>
      </c>
      <c r="B12" s="53">
        <v>984</v>
      </c>
      <c r="C12" s="53">
        <v>1025</v>
      </c>
      <c r="D12" s="53">
        <v>1210</v>
      </c>
      <c r="E12" s="53">
        <v>788</v>
      </c>
      <c r="F12" s="53">
        <v>1080.524076</v>
      </c>
      <c r="G12" s="222">
        <v>1210.800092</v>
      </c>
      <c r="H12" s="222">
        <v>1327.866844</v>
      </c>
    </row>
    <row r="13" spans="1:8" ht="12.75">
      <c r="A13" s="58" t="s">
        <v>39</v>
      </c>
      <c r="B13" s="53">
        <v>5103</v>
      </c>
      <c r="C13" s="53">
        <v>4889</v>
      </c>
      <c r="D13" s="53">
        <v>4890</v>
      </c>
      <c r="E13" s="53">
        <v>4788</v>
      </c>
      <c r="F13" s="53">
        <v>5744.7136534277</v>
      </c>
      <c r="G13" s="222">
        <v>5139.88667532591</v>
      </c>
      <c r="H13" s="222">
        <v>4958.42664129094</v>
      </c>
    </row>
    <row r="14" spans="1:8" ht="12.75">
      <c r="A14" s="58" t="s">
        <v>40</v>
      </c>
      <c r="B14" s="60">
        <v>2206</v>
      </c>
      <c r="C14" s="60">
        <v>1757</v>
      </c>
      <c r="D14" s="60">
        <v>1302</v>
      </c>
      <c r="E14" s="60">
        <v>979</v>
      </c>
      <c r="F14" s="60">
        <v>1028.0822926</v>
      </c>
      <c r="G14" s="223">
        <v>1085.847929</v>
      </c>
      <c r="H14" s="223">
        <v>881.2203987</v>
      </c>
    </row>
    <row r="15" spans="1:8" ht="12.75">
      <c r="A15" s="58" t="s">
        <v>41</v>
      </c>
      <c r="B15" s="53">
        <v>348</v>
      </c>
      <c r="C15" s="53">
        <v>288</v>
      </c>
      <c r="D15" s="53">
        <v>298</v>
      </c>
      <c r="E15" s="53">
        <v>321</v>
      </c>
      <c r="F15" s="53">
        <v>920.3168834</v>
      </c>
      <c r="G15" s="222">
        <v>1088.1648507</v>
      </c>
      <c r="H15" s="222">
        <v>1138.8736742</v>
      </c>
    </row>
    <row r="16" spans="1:8" ht="12.75">
      <c r="A16" s="58" t="s">
        <v>42</v>
      </c>
      <c r="B16" s="53">
        <v>1827</v>
      </c>
      <c r="C16" s="53">
        <v>1196</v>
      </c>
      <c r="D16" s="53">
        <v>489</v>
      </c>
      <c r="E16" s="53">
        <v>478</v>
      </c>
      <c r="F16" s="53">
        <v>451.30888898</v>
      </c>
      <c r="G16" s="222">
        <v>382.24290169</v>
      </c>
      <c r="H16" s="222">
        <v>342.15500683</v>
      </c>
    </row>
    <row r="17" spans="1:8" ht="12.75">
      <c r="A17" s="58" t="s">
        <v>43</v>
      </c>
      <c r="B17" s="53">
        <v>22238</v>
      </c>
      <c r="C17" s="53">
        <v>27291</v>
      </c>
      <c r="D17" s="53">
        <v>28170</v>
      </c>
      <c r="E17" s="53">
        <v>29912</v>
      </c>
      <c r="F17" s="53">
        <v>24114.326049493822</v>
      </c>
      <c r="G17" s="222">
        <v>23590.993968215862</v>
      </c>
      <c r="H17" s="222">
        <v>24791.963074013493</v>
      </c>
    </row>
    <row r="18" spans="1:8" ht="13.5" customHeight="1">
      <c r="A18" s="58" t="s">
        <v>44</v>
      </c>
      <c r="B18" s="53">
        <v>2487</v>
      </c>
      <c r="C18" s="53">
        <v>2230</v>
      </c>
      <c r="D18" s="53">
        <v>2026</v>
      </c>
      <c r="E18" s="53">
        <v>1731</v>
      </c>
      <c r="F18" s="53">
        <v>1085.98413652036</v>
      </c>
      <c r="G18" s="222">
        <v>977.50206257909</v>
      </c>
      <c r="H18" s="222">
        <v>969.82079584873</v>
      </c>
    </row>
    <row r="19" spans="1:8" ht="13.5" customHeight="1">
      <c r="A19" s="58" t="s">
        <v>45</v>
      </c>
      <c r="B19" s="53">
        <v>2249</v>
      </c>
      <c r="C19" s="53">
        <v>1918</v>
      </c>
      <c r="D19" s="53">
        <v>2206</v>
      </c>
      <c r="E19" s="53">
        <v>1704</v>
      </c>
      <c r="F19" s="53">
        <v>1839.18310107</v>
      </c>
      <c r="G19" s="222">
        <v>1643.30806267</v>
      </c>
      <c r="H19" s="222">
        <v>1590.59359437</v>
      </c>
    </row>
    <row r="20" spans="1:8" ht="12.75">
      <c r="A20" s="58" t="s">
        <v>46</v>
      </c>
      <c r="B20" s="53">
        <v>2749</v>
      </c>
      <c r="C20" s="53">
        <v>1310</v>
      </c>
      <c r="D20" s="53">
        <v>880</v>
      </c>
      <c r="E20" s="53">
        <v>777</v>
      </c>
      <c r="F20" s="53">
        <v>701.90005189</v>
      </c>
      <c r="G20" s="222">
        <v>551.48187621</v>
      </c>
      <c r="H20" s="222">
        <v>512.26054043</v>
      </c>
    </row>
    <row r="21" spans="1:8" ht="12.75">
      <c r="A21" s="58" t="s">
        <v>167</v>
      </c>
      <c r="B21" s="53"/>
      <c r="C21" s="53">
        <v>3065</v>
      </c>
      <c r="D21" s="53">
        <v>3851</v>
      </c>
      <c r="E21" s="53">
        <v>5340</v>
      </c>
      <c r="F21" s="53">
        <v>7707.78846830624</v>
      </c>
      <c r="G21" s="222">
        <v>9530.15424339375</v>
      </c>
      <c r="H21" s="222">
        <v>9686.35050777983</v>
      </c>
    </row>
    <row r="22" spans="1:8" ht="14.25" customHeight="1">
      <c r="A22" s="61" t="s">
        <v>20</v>
      </c>
      <c r="B22" s="54">
        <v>205433</v>
      </c>
      <c r="C22" s="54">
        <v>248430</v>
      </c>
      <c r="D22" s="54">
        <v>271815</v>
      </c>
      <c r="E22" s="54">
        <v>297170</v>
      </c>
      <c r="F22" s="54">
        <v>323841.79991015844</v>
      </c>
      <c r="G22" s="54">
        <v>327831.77142806817</v>
      </c>
      <c r="H22" s="54">
        <v>328874.51612020686</v>
      </c>
    </row>
    <row r="23" spans="1:8" ht="12.75">
      <c r="A23" s="58" t="s">
        <v>63</v>
      </c>
      <c r="B23" s="53">
        <v>57498</v>
      </c>
      <c r="C23" s="53">
        <v>56920</v>
      </c>
      <c r="D23" s="53">
        <v>34637</v>
      </c>
      <c r="E23" s="53">
        <v>36903</v>
      </c>
      <c r="F23" s="53">
        <v>46594.27012367012</v>
      </c>
      <c r="G23" s="222">
        <v>50077.72121287084</v>
      </c>
      <c r="H23" s="222">
        <v>49540.1564563777</v>
      </c>
    </row>
    <row r="24" spans="1:8" ht="12.75">
      <c r="A24" s="58" t="s">
        <v>64</v>
      </c>
      <c r="B24" s="53">
        <v>22010</v>
      </c>
      <c r="C24" s="53">
        <v>28290</v>
      </c>
      <c r="D24" s="53">
        <v>34881</v>
      </c>
      <c r="E24" s="53">
        <v>40682</v>
      </c>
      <c r="F24" s="53">
        <v>45263.04547422814</v>
      </c>
      <c r="G24" s="222">
        <v>47557.10489851368</v>
      </c>
      <c r="H24" s="222">
        <v>47733.92421627762</v>
      </c>
    </row>
    <row r="25" spans="1:8" ht="12.75">
      <c r="A25" s="58" t="s">
        <v>65</v>
      </c>
      <c r="B25" s="53">
        <v>68957</v>
      </c>
      <c r="C25" s="53">
        <v>81879</v>
      </c>
      <c r="D25" s="53">
        <v>86462</v>
      </c>
      <c r="E25" s="53">
        <v>95515</v>
      </c>
      <c r="F25" s="53">
        <v>108231.8939615154</v>
      </c>
      <c r="G25" s="222">
        <v>101767.46394186612</v>
      </c>
      <c r="H25" s="222">
        <v>102181.3701602949</v>
      </c>
    </row>
    <row r="26" spans="1:8" ht="12.75">
      <c r="A26" s="58" t="s">
        <v>53</v>
      </c>
      <c r="B26" s="53">
        <v>260</v>
      </c>
      <c r="C26" s="53">
        <v>179</v>
      </c>
      <c r="D26" s="53">
        <v>148</v>
      </c>
      <c r="E26" s="53">
        <v>131</v>
      </c>
      <c r="F26" s="53">
        <v>127.7118979</v>
      </c>
      <c r="G26" s="222">
        <v>126.3700768</v>
      </c>
      <c r="H26" s="222">
        <v>125.9515712</v>
      </c>
    </row>
    <row r="27" spans="1:8" ht="12.75">
      <c r="A27" s="61" t="s">
        <v>21</v>
      </c>
      <c r="B27" s="54">
        <v>148725</v>
      </c>
      <c r="C27" s="54">
        <v>167268</v>
      </c>
      <c r="D27" s="54">
        <v>156128</v>
      </c>
      <c r="E27" s="54">
        <v>173231</v>
      </c>
      <c r="F27" s="54">
        <v>200216.92145731367</v>
      </c>
      <c r="G27" s="54">
        <v>199528.66013005064</v>
      </c>
      <c r="H27" s="54">
        <v>199581.40240415023</v>
      </c>
    </row>
    <row r="28" spans="1:8" ht="12.75">
      <c r="A28" s="58" t="s">
        <v>47</v>
      </c>
      <c r="B28" s="53">
        <v>36201</v>
      </c>
      <c r="C28" s="60">
        <v>31987</v>
      </c>
      <c r="D28" s="53">
        <v>30246</v>
      </c>
      <c r="E28" s="53">
        <v>30829</v>
      </c>
      <c r="F28" s="53">
        <v>23298.093128745684</v>
      </c>
      <c r="G28" s="222">
        <v>27073.950718070744</v>
      </c>
      <c r="H28" s="222">
        <v>25891.28280434885</v>
      </c>
    </row>
    <row r="29" spans="1:8" ht="12.75">
      <c r="A29" s="58" t="s">
        <v>48</v>
      </c>
      <c r="B29" s="60">
        <v>64764</v>
      </c>
      <c r="C29" s="53">
        <v>45087</v>
      </c>
      <c r="D29" s="60">
        <v>52020</v>
      </c>
      <c r="E29" s="53">
        <v>53331</v>
      </c>
      <c r="F29" s="53">
        <v>43164.183102371724</v>
      </c>
      <c r="G29" s="222">
        <v>35070.205046269635</v>
      </c>
      <c r="H29" s="222">
        <v>35054.06473085186</v>
      </c>
    </row>
    <row r="30" spans="1:8" ht="12.75">
      <c r="A30" s="58" t="s">
        <v>49</v>
      </c>
      <c r="B30" s="53">
        <v>46891</v>
      </c>
      <c r="C30" s="53">
        <v>56081</v>
      </c>
      <c r="D30" s="53">
        <v>46143</v>
      </c>
      <c r="E30" s="53">
        <v>57813</v>
      </c>
      <c r="F30" s="53">
        <v>51541.870431773845</v>
      </c>
      <c r="G30" s="222">
        <v>56324.93201520984</v>
      </c>
      <c r="H30" s="222">
        <v>53932.71298885067</v>
      </c>
    </row>
    <row r="31" spans="1:8" ht="12.75">
      <c r="A31" s="58" t="s">
        <v>153</v>
      </c>
      <c r="B31" s="60">
        <v>15284</v>
      </c>
      <c r="C31" s="53">
        <v>33342</v>
      </c>
      <c r="D31" s="53">
        <v>63213</v>
      </c>
      <c r="E31" s="53">
        <v>65579</v>
      </c>
      <c r="F31" s="53">
        <v>63514.00856449</v>
      </c>
      <c r="G31" s="222">
        <v>61081.11828426</v>
      </c>
      <c r="H31" s="222">
        <v>60751.20599119</v>
      </c>
    </row>
    <row r="32" spans="1:8" ht="12.75">
      <c r="A32" s="58" t="s">
        <v>156</v>
      </c>
      <c r="B32" s="60">
        <v>8103</v>
      </c>
      <c r="C32" s="53">
        <v>5811</v>
      </c>
      <c r="D32" s="60">
        <v>5929</v>
      </c>
      <c r="E32" s="53">
        <v>5976</v>
      </c>
      <c r="F32" s="53">
        <v>6618.89767531601</v>
      </c>
      <c r="G32" s="222">
        <v>6252.83696112455</v>
      </c>
      <c r="H32" s="222">
        <v>6244.25418212203</v>
      </c>
    </row>
    <row r="33" spans="1:8" ht="12.75">
      <c r="A33" s="58" t="s">
        <v>203</v>
      </c>
      <c r="B33" s="60"/>
      <c r="C33" s="53">
        <v>2738</v>
      </c>
      <c r="D33" s="53">
        <v>2447</v>
      </c>
      <c r="E33" s="53">
        <v>3788</v>
      </c>
      <c r="F33" s="53">
        <v>4453.26627362</v>
      </c>
      <c r="G33" s="222">
        <v>2682.5102348</v>
      </c>
      <c r="H33" s="222">
        <v>2583.1009476</v>
      </c>
    </row>
    <row r="34" spans="1:8" ht="14.25" customHeight="1">
      <c r="A34" s="61" t="s">
        <v>22</v>
      </c>
      <c r="B34" s="54">
        <v>171243</v>
      </c>
      <c r="C34" s="54">
        <v>175046</v>
      </c>
      <c r="D34" s="54">
        <v>199998</v>
      </c>
      <c r="E34" s="54">
        <v>217316</v>
      </c>
      <c r="F34" s="54">
        <v>192590.31917631725</v>
      </c>
      <c r="G34" s="54">
        <v>188485.55325973476</v>
      </c>
      <c r="H34" s="54">
        <v>184456.6216449634</v>
      </c>
    </row>
    <row r="35" spans="1:8" ht="12" customHeight="1">
      <c r="A35" s="62" t="s">
        <v>50</v>
      </c>
      <c r="B35" s="55">
        <v>12</v>
      </c>
      <c r="C35" s="55">
        <v>263</v>
      </c>
      <c r="D35" s="55">
        <v>320</v>
      </c>
      <c r="E35" s="55">
        <v>323</v>
      </c>
      <c r="F35" s="55">
        <v>271.805767</v>
      </c>
      <c r="G35" s="224">
        <v>256.889737</v>
      </c>
      <c r="H35" s="224">
        <v>255.935762</v>
      </c>
    </row>
    <row r="36" spans="1:8" ht="12.75">
      <c r="A36" s="63" t="s">
        <v>150</v>
      </c>
      <c r="B36" s="55">
        <v>234</v>
      </c>
      <c r="C36" s="55">
        <v>242</v>
      </c>
      <c r="D36" s="55">
        <v>243</v>
      </c>
      <c r="E36" s="55">
        <v>561</v>
      </c>
      <c r="F36" s="55">
        <v>8656.45348735</v>
      </c>
      <c r="G36" s="224">
        <v>9142.64308503</v>
      </c>
      <c r="H36" s="224">
        <v>9201.91494877</v>
      </c>
    </row>
    <row r="37" spans="1:8" ht="12" customHeight="1">
      <c r="A37" s="184" t="s">
        <v>238</v>
      </c>
      <c r="B37" s="60"/>
      <c r="C37" s="60"/>
      <c r="D37" s="60"/>
      <c r="E37" s="60"/>
      <c r="F37" s="60"/>
      <c r="G37" s="223">
        <v>61514</v>
      </c>
      <c r="H37" s="223">
        <v>62240.8136702673</v>
      </c>
    </row>
    <row r="38" spans="1:8" ht="12" customHeight="1">
      <c r="A38" s="184" t="s">
        <v>239</v>
      </c>
      <c r="B38" s="60"/>
      <c r="C38" s="60"/>
      <c r="D38" s="60"/>
      <c r="E38" s="60"/>
      <c r="F38" s="60"/>
      <c r="G38" s="223">
        <v>14972.25345982477</v>
      </c>
      <c r="H38" s="223">
        <v>15000.06296268844</v>
      </c>
    </row>
    <row r="39" spans="1:8" ht="12" customHeight="1">
      <c r="A39" s="184" t="s">
        <v>240</v>
      </c>
      <c r="B39" s="60"/>
      <c r="C39" s="60"/>
      <c r="D39" s="60"/>
      <c r="E39" s="60"/>
      <c r="F39" s="60"/>
      <c r="G39" s="223">
        <v>13187.17612325569</v>
      </c>
      <c r="H39" s="223">
        <v>13288.48278215878</v>
      </c>
    </row>
    <row r="40" spans="1:8" ht="12" customHeight="1">
      <c r="A40" s="184" t="s">
        <v>241</v>
      </c>
      <c r="B40" s="60"/>
      <c r="C40" s="60"/>
      <c r="D40" s="60"/>
      <c r="E40" s="60"/>
      <c r="F40" s="60"/>
      <c r="G40" s="223">
        <v>32348</v>
      </c>
      <c r="H40" s="223">
        <v>32332.72666710164</v>
      </c>
    </row>
    <row r="41" spans="1:8" ht="12" customHeight="1">
      <c r="A41" s="63" t="s">
        <v>54</v>
      </c>
      <c r="B41" s="55">
        <v>45382</v>
      </c>
      <c r="C41" s="55">
        <v>45686</v>
      </c>
      <c r="D41" s="55">
        <v>56701</v>
      </c>
      <c r="E41" s="55">
        <v>72036</v>
      </c>
      <c r="F41" s="55">
        <v>114634.05948210231</v>
      </c>
      <c r="G41" s="224">
        <v>122021.28003637353</v>
      </c>
      <c r="H41" s="224">
        <v>122862.08608221616</v>
      </c>
    </row>
    <row r="42" spans="1:8" ht="12.75">
      <c r="A42" s="63" t="s">
        <v>165</v>
      </c>
      <c r="B42" s="55"/>
      <c r="C42" s="55">
        <v>9094</v>
      </c>
      <c r="D42" s="55">
        <v>10038</v>
      </c>
      <c r="E42" s="55">
        <v>12300</v>
      </c>
      <c r="F42" s="55">
        <v>23732.3398257056</v>
      </c>
      <c r="G42" s="224">
        <v>26914.21537317142</v>
      </c>
      <c r="H42" s="224">
        <v>27197.59352805831</v>
      </c>
    </row>
    <row r="43" spans="1:8" ht="12.75">
      <c r="A43" s="63" t="s">
        <v>166</v>
      </c>
      <c r="B43" s="55">
        <v>157</v>
      </c>
      <c r="C43" s="55">
        <v>5016</v>
      </c>
      <c r="D43" s="55">
        <v>5890</v>
      </c>
      <c r="E43" s="55">
        <v>6307</v>
      </c>
      <c r="F43" s="55">
        <v>2060.98324071434</v>
      </c>
      <c r="G43" s="224">
        <v>1253.74769347978</v>
      </c>
      <c r="H43" s="224">
        <v>1248.46177845958</v>
      </c>
    </row>
    <row r="44" spans="1:8" ht="12.75">
      <c r="A44" s="63" t="s">
        <v>163</v>
      </c>
      <c r="B44" s="55">
        <v>13477</v>
      </c>
      <c r="C44" s="55">
        <v>11963</v>
      </c>
      <c r="D44" s="55">
        <v>11631</v>
      </c>
      <c r="E44" s="55">
        <v>13388</v>
      </c>
      <c r="F44" s="55">
        <v>17697.9984872</v>
      </c>
      <c r="G44" s="224">
        <v>20285.1120879</v>
      </c>
      <c r="H44" s="224">
        <v>20712.3513003</v>
      </c>
    </row>
    <row r="45" spans="1:8" ht="12.75">
      <c r="A45" s="151" t="s">
        <v>176</v>
      </c>
      <c r="B45" s="55"/>
      <c r="C45" s="152">
        <v>156</v>
      </c>
      <c r="D45" s="152">
        <v>187</v>
      </c>
      <c r="E45" s="152">
        <v>189</v>
      </c>
      <c r="F45" s="152">
        <v>68.460249</v>
      </c>
      <c r="G45" s="225">
        <v>2079.51480994</v>
      </c>
      <c r="H45" s="225">
        <v>2086.52890067</v>
      </c>
    </row>
    <row r="46" spans="1:8" ht="12.75">
      <c r="A46" s="64"/>
      <c r="B46" s="56">
        <v>607966</v>
      </c>
      <c r="C46" s="57">
        <v>691521</v>
      </c>
      <c r="D46" s="57">
        <v>751016</v>
      </c>
      <c r="E46" s="57">
        <v>822469</v>
      </c>
      <c r="F46" s="57">
        <v>914115.9058936095</v>
      </c>
      <c r="G46" s="226">
        <v>927584.923692138</v>
      </c>
      <c r="H46" s="226">
        <v>926515.7975957044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4" t="s">
        <v>227</v>
      </c>
      <c r="B48" s="35"/>
      <c r="C48" s="36"/>
      <c r="D48" s="36"/>
      <c r="E48" s="36"/>
      <c r="F48" s="10"/>
      <c r="G48" s="10"/>
      <c r="H48" s="10"/>
    </row>
    <row r="50" spans="7:8" ht="12.75">
      <c r="G50" s="179"/>
      <c r="H50" s="179"/>
    </row>
    <row r="51" spans="6:8" ht="12.75">
      <c r="F51" s="10"/>
      <c r="G51" s="261" t="s">
        <v>243</v>
      </c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="90" zoomScaleNormal="90" zoomScalePageLayoutView="0" workbookViewId="0" topLeftCell="D1">
      <selection activeCell="S22" sqref="S22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87" customWidth="1"/>
    <col min="7" max="7" width="10.7109375" style="187" customWidth="1"/>
    <col min="8" max="8" width="12.00390625" style="187" customWidth="1"/>
    <col min="9" max="9" width="11.8515625" style="187" customWidth="1"/>
    <col min="10" max="10" width="8.57421875" style="197" customWidth="1"/>
    <col min="11" max="11" width="36.00390625" style="52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68" t="s">
        <v>187</v>
      </c>
      <c r="B1" s="268"/>
      <c r="C1" s="268"/>
      <c r="D1" s="268"/>
      <c r="E1" s="268"/>
      <c r="F1" s="271"/>
      <c r="G1" s="271"/>
      <c r="H1" s="271"/>
      <c r="I1" s="272"/>
      <c r="K1" s="267" t="s">
        <v>202</v>
      </c>
      <c r="L1" s="268"/>
      <c r="M1" s="268"/>
      <c r="N1" s="268"/>
      <c r="O1" s="268"/>
      <c r="P1" s="269"/>
      <c r="Q1" s="269"/>
      <c r="R1" s="269"/>
      <c r="S1" s="270"/>
    </row>
    <row r="2" spans="1:19" ht="13.5">
      <c r="A2" s="86" t="s">
        <v>131</v>
      </c>
      <c r="B2" s="87">
        <v>2013</v>
      </c>
      <c r="C2" s="87">
        <v>2014</v>
      </c>
      <c r="D2" s="140">
        <v>2015</v>
      </c>
      <c r="E2" s="140">
        <v>2016</v>
      </c>
      <c r="F2" s="140">
        <v>2017</v>
      </c>
      <c r="G2" s="50" t="s">
        <v>242</v>
      </c>
      <c r="H2" s="164" t="s">
        <v>244</v>
      </c>
      <c r="I2" s="164" t="s">
        <v>236</v>
      </c>
      <c r="J2" s="198"/>
      <c r="K2" s="86" t="s">
        <v>131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50" t="s">
        <v>242</v>
      </c>
      <c r="R2" s="164" t="s">
        <v>244</v>
      </c>
      <c r="S2" s="164" t="s">
        <v>236</v>
      </c>
    </row>
    <row r="3" spans="1:19" ht="14.25" customHeight="1">
      <c r="A3" s="88" t="s">
        <v>32</v>
      </c>
      <c r="B3" s="80">
        <v>-530</v>
      </c>
      <c r="C3" s="80">
        <v>2924</v>
      </c>
      <c r="D3" s="91">
        <v>2907</v>
      </c>
      <c r="E3" s="91">
        <v>-3558</v>
      </c>
      <c r="F3" s="80">
        <v>1083.26682834999</v>
      </c>
      <c r="G3" s="91">
        <v>1.13958554</v>
      </c>
      <c r="H3" s="91">
        <v>-25.57550726</v>
      </c>
      <c r="I3" s="91">
        <v>2116.22115763</v>
      </c>
      <c r="J3" s="198"/>
      <c r="K3" s="165" t="s">
        <v>32</v>
      </c>
      <c r="L3" s="80">
        <v>-972.366883</v>
      </c>
      <c r="M3" s="80">
        <f>C3-'1.4 Udbytter'!C3</f>
        <v>1349</v>
      </c>
      <c r="N3" s="80">
        <v>-506</v>
      </c>
      <c r="O3" s="80">
        <v>-8602</v>
      </c>
      <c r="P3" s="80">
        <v>-2868.1938657500095</v>
      </c>
      <c r="Q3" s="80">
        <v>1.13958554</v>
      </c>
      <c r="R3" s="91">
        <v>-25.57550726</v>
      </c>
      <c r="S3" s="91">
        <v>-1824.77884237</v>
      </c>
    </row>
    <row r="4" spans="1:19" ht="14.25" customHeight="1">
      <c r="A4" s="182" t="s">
        <v>198</v>
      </c>
      <c r="B4" s="71">
        <v>313</v>
      </c>
      <c r="C4" s="71">
        <v>-563</v>
      </c>
      <c r="D4" s="142">
        <v>-120</v>
      </c>
      <c r="E4" s="142">
        <v>-58</v>
      </c>
      <c r="F4" s="71">
        <v>-39.469505</v>
      </c>
      <c r="G4" s="142">
        <v>-1.95285</v>
      </c>
      <c r="H4" s="142">
        <v>0</v>
      </c>
      <c r="I4" s="142">
        <v>-9.101626</v>
      </c>
      <c r="J4" s="199"/>
      <c r="K4" s="183" t="s">
        <v>198</v>
      </c>
      <c r="L4" s="71"/>
      <c r="M4" s="71">
        <f>C4-'1.4 Udbytter'!C4</f>
        <v>-669</v>
      </c>
      <c r="N4" s="71">
        <v>-140</v>
      </c>
      <c r="O4" s="71">
        <v>-59</v>
      </c>
      <c r="P4" s="71">
        <v>-39.469505</v>
      </c>
      <c r="Q4" s="71">
        <v>-1.95285</v>
      </c>
      <c r="R4" s="142">
        <v>0</v>
      </c>
      <c r="S4" s="142">
        <v>-12.101626</v>
      </c>
    </row>
    <row r="5" spans="1:19" s="4" customFormat="1" ht="13.5">
      <c r="A5" s="89" t="s">
        <v>33</v>
      </c>
      <c r="B5" s="72">
        <v>-18</v>
      </c>
      <c r="C5" s="72">
        <v>0</v>
      </c>
      <c r="D5" s="141">
        <v>0</v>
      </c>
      <c r="E5" s="141">
        <v>0</v>
      </c>
      <c r="F5" s="72">
        <v>0</v>
      </c>
      <c r="G5" s="141">
        <v>0</v>
      </c>
      <c r="H5" s="141">
        <v>0</v>
      </c>
      <c r="I5" s="141">
        <v>0</v>
      </c>
      <c r="J5" s="198"/>
      <c r="K5" s="166" t="s">
        <v>33</v>
      </c>
      <c r="L5" s="72">
        <v>-17.522666</v>
      </c>
      <c r="M5" s="72">
        <f>C5-'1.4 Udbytter'!C5</f>
        <v>0</v>
      </c>
      <c r="N5" s="72">
        <v>0</v>
      </c>
      <c r="O5" s="72">
        <v>0</v>
      </c>
      <c r="P5" s="72">
        <v>0</v>
      </c>
      <c r="Q5" s="72">
        <v>0</v>
      </c>
      <c r="R5" s="141">
        <v>0</v>
      </c>
      <c r="S5" s="141">
        <v>0</v>
      </c>
    </row>
    <row r="6" spans="1:19" ht="13.5">
      <c r="A6" s="89" t="s">
        <v>51</v>
      </c>
      <c r="B6" s="72">
        <v>1359</v>
      </c>
      <c r="C6" s="72">
        <v>-713</v>
      </c>
      <c r="D6" s="141">
        <v>-5403</v>
      </c>
      <c r="E6" s="141">
        <v>1108</v>
      </c>
      <c r="F6" s="72">
        <v>3524.8513864878178</v>
      </c>
      <c r="G6" s="141">
        <v>2713.40166509</v>
      </c>
      <c r="H6" s="141">
        <v>-167.10468358</v>
      </c>
      <c r="I6" s="141">
        <v>6651.126260545536</v>
      </c>
      <c r="J6" s="198"/>
      <c r="K6" s="166" t="s">
        <v>51</v>
      </c>
      <c r="L6" s="72">
        <v>565.2268079999999</v>
      </c>
      <c r="M6" s="72">
        <f>C6-'1.4 Udbytter'!C6</f>
        <v>-1530</v>
      </c>
      <c r="N6" s="72">
        <v>-6109</v>
      </c>
      <c r="O6" s="72">
        <v>-620</v>
      </c>
      <c r="P6" s="72">
        <v>2834.8729614878175</v>
      </c>
      <c r="Q6" s="72">
        <v>2713.40166509</v>
      </c>
      <c r="R6" s="141">
        <v>-167.10468358</v>
      </c>
      <c r="S6" s="141">
        <v>5419.126260545536</v>
      </c>
    </row>
    <row r="7" spans="1:19" ht="13.5">
      <c r="A7" s="89" t="s">
        <v>34</v>
      </c>
      <c r="B7" s="72">
        <v>-208</v>
      </c>
      <c r="C7" s="72">
        <v>-67</v>
      </c>
      <c r="D7" s="141">
        <v>-121</v>
      </c>
      <c r="E7" s="141">
        <v>-165</v>
      </c>
      <c r="F7" s="72">
        <v>46.65282103</v>
      </c>
      <c r="G7" s="141">
        <v>-3.357084</v>
      </c>
      <c r="H7" s="141">
        <v>-13.234156</v>
      </c>
      <c r="I7" s="141">
        <v>-46.82241587</v>
      </c>
      <c r="J7" s="198"/>
      <c r="K7" s="166" t="s">
        <v>34</v>
      </c>
      <c r="L7" s="72">
        <v>-237.780339</v>
      </c>
      <c r="M7" s="72">
        <f>C7-'1.4 Udbytter'!C7</f>
        <v>-89</v>
      </c>
      <c r="N7" s="72">
        <v>-262</v>
      </c>
      <c r="O7" s="72">
        <v>-302</v>
      </c>
      <c r="P7" s="72">
        <v>22.12147973</v>
      </c>
      <c r="Q7" s="72">
        <v>-3.357084</v>
      </c>
      <c r="R7" s="141">
        <v>-13.234156</v>
      </c>
      <c r="S7" s="141">
        <v>-148.82241587000001</v>
      </c>
    </row>
    <row r="8" spans="1:19" ht="13.5">
      <c r="A8" s="89" t="s">
        <v>35</v>
      </c>
      <c r="B8" s="72">
        <v>-647</v>
      </c>
      <c r="C8" s="72">
        <v>-1117</v>
      </c>
      <c r="D8" s="141">
        <v>1193</v>
      </c>
      <c r="E8" s="141">
        <v>-931</v>
      </c>
      <c r="F8" s="72">
        <v>3305.0528049123</v>
      </c>
      <c r="G8" s="141">
        <v>-336.94453508928495</v>
      </c>
      <c r="H8" s="141">
        <v>-606.50491801</v>
      </c>
      <c r="I8" s="141">
        <v>-1476.9380509251155</v>
      </c>
      <c r="J8" s="198"/>
      <c r="K8" s="166" t="s">
        <v>35</v>
      </c>
      <c r="L8" s="72">
        <v>-937.106621</v>
      </c>
      <c r="M8" s="72">
        <f>C8-'1.4 Udbytter'!C8</f>
        <v>-1231</v>
      </c>
      <c r="N8" s="72">
        <v>988</v>
      </c>
      <c r="O8" s="72">
        <v>-1974</v>
      </c>
      <c r="P8" s="72">
        <v>2614.8115872123</v>
      </c>
      <c r="Q8" s="72">
        <v>-336.94453508928495</v>
      </c>
      <c r="R8" s="141">
        <v>-606.50491801</v>
      </c>
      <c r="S8" s="141">
        <v>-3071.9380509251155</v>
      </c>
    </row>
    <row r="9" spans="1:19" ht="13.5">
      <c r="A9" s="89" t="s">
        <v>36</v>
      </c>
      <c r="B9" s="72">
        <v>592</v>
      </c>
      <c r="C9" s="72">
        <v>-823</v>
      </c>
      <c r="D9" s="141">
        <v>47</v>
      </c>
      <c r="E9" s="141">
        <v>1390</v>
      </c>
      <c r="F9" s="72">
        <v>-107.51657317</v>
      </c>
      <c r="G9" s="141">
        <v>-926.174471</v>
      </c>
      <c r="H9" s="141">
        <v>-374.90514317</v>
      </c>
      <c r="I9" s="141">
        <v>-782.6672523699999</v>
      </c>
      <c r="J9" s="198"/>
      <c r="K9" s="166" t="s">
        <v>36</v>
      </c>
      <c r="L9" s="72">
        <v>108.872207</v>
      </c>
      <c r="M9" s="72">
        <f>C9-'1.4 Udbytter'!C9</f>
        <v>-1012</v>
      </c>
      <c r="N9" s="72">
        <v>-424</v>
      </c>
      <c r="O9" s="72">
        <v>515</v>
      </c>
      <c r="P9" s="72">
        <v>-388.93744537</v>
      </c>
      <c r="Q9" s="72">
        <v>-926.174471</v>
      </c>
      <c r="R9" s="141">
        <v>-374.90514317</v>
      </c>
      <c r="S9" s="141">
        <v>-1710.66725237</v>
      </c>
    </row>
    <row r="10" spans="1:19" ht="13.5">
      <c r="A10" s="89" t="s">
        <v>37</v>
      </c>
      <c r="B10" s="72">
        <v>12355</v>
      </c>
      <c r="C10" s="71">
        <v>24088</v>
      </c>
      <c r="D10" s="142">
        <v>13122</v>
      </c>
      <c r="E10" s="142">
        <v>25632</v>
      </c>
      <c r="F10" s="71">
        <v>7789.7946921555385</v>
      </c>
      <c r="G10" s="142">
        <v>857.2355942073685</v>
      </c>
      <c r="H10" s="142">
        <v>739.02839267026</v>
      </c>
      <c r="I10" s="142">
        <v>9357.27306192637</v>
      </c>
      <c r="J10" s="198"/>
      <c r="K10" s="166" t="s">
        <v>37</v>
      </c>
      <c r="L10" s="72">
        <v>10894</v>
      </c>
      <c r="M10" s="72">
        <f>C10-'1.4 Udbytter'!C10</f>
        <v>21585</v>
      </c>
      <c r="N10" s="71">
        <v>7424</v>
      </c>
      <c r="O10" s="72">
        <v>11333</v>
      </c>
      <c r="P10" s="72">
        <v>-1107.6929854444634</v>
      </c>
      <c r="Q10" s="72">
        <v>857.2355942073685</v>
      </c>
      <c r="R10" s="142">
        <v>739.02839267026</v>
      </c>
      <c r="S10" s="142">
        <v>-4248.726938073631</v>
      </c>
    </row>
    <row r="11" spans="1:19" ht="13.5">
      <c r="A11" s="89" t="s">
        <v>38</v>
      </c>
      <c r="B11" s="72">
        <v>-26</v>
      </c>
      <c r="C11" s="72">
        <v>-254</v>
      </c>
      <c r="D11" s="141">
        <v>394</v>
      </c>
      <c r="E11" s="141">
        <v>-7</v>
      </c>
      <c r="F11" s="72">
        <v>47.5098971</v>
      </c>
      <c r="G11" s="141">
        <v>3.4164411</v>
      </c>
      <c r="H11" s="141">
        <v>3.455469</v>
      </c>
      <c r="I11" s="141">
        <v>-177.03948856</v>
      </c>
      <c r="J11" s="198"/>
      <c r="K11" s="166" t="s">
        <v>38</v>
      </c>
      <c r="L11" s="72">
        <v>-75.616111</v>
      </c>
      <c r="M11" s="72">
        <f>C11-'1.4 Udbytter'!C11</f>
        <v>-293</v>
      </c>
      <c r="N11" s="72">
        <v>111</v>
      </c>
      <c r="O11" s="72">
        <v>-259</v>
      </c>
      <c r="P11" s="72">
        <v>47.5098971</v>
      </c>
      <c r="Q11" s="72">
        <v>3.4164411</v>
      </c>
      <c r="R11" s="141">
        <v>3.455469</v>
      </c>
      <c r="S11" s="141">
        <v>-269.03948856</v>
      </c>
    </row>
    <row r="12" spans="1:19" ht="13.5">
      <c r="A12" s="89" t="s">
        <v>52</v>
      </c>
      <c r="B12" s="72">
        <v>-195</v>
      </c>
      <c r="C12" s="72">
        <v>2</v>
      </c>
      <c r="D12" s="141">
        <v>11</v>
      </c>
      <c r="E12" s="141">
        <v>-496</v>
      </c>
      <c r="F12" s="72">
        <v>218.9503924</v>
      </c>
      <c r="G12" s="141">
        <v>17.2912143</v>
      </c>
      <c r="H12" s="141">
        <v>20.5079</v>
      </c>
      <c r="I12" s="141">
        <v>236.383236</v>
      </c>
      <c r="J12" s="198"/>
      <c r="K12" s="166" t="s">
        <v>52</v>
      </c>
      <c r="L12" s="72">
        <v>-202.239627</v>
      </c>
      <c r="M12" s="72">
        <f>C12-'1.4 Udbytter'!C12</f>
        <v>2</v>
      </c>
      <c r="N12" s="72">
        <v>11</v>
      </c>
      <c r="O12" s="72">
        <v>-496</v>
      </c>
      <c r="P12" s="72">
        <v>93.9226038</v>
      </c>
      <c r="Q12" s="72">
        <v>17.2912143</v>
      </c>
      <c r="R12" s="141">
        <v>20.5079</v>
      </c>
      <c r="S12" s="141">
        <v>-38.616763999999996</v>
      </c>
    </row>
    <row r="13" spans="1:19" ht="13.5">
      <c r="A13" s="89" t="s">
        <v>39</v>
      </c>
      <c r="B13" s="72">
        <v>1603</v>
      </c>
      <c r="C13" s="72">
        <v>-496</v>
      </c>
      <c r="D13" s="141">
        <v>-905</v>
      </c>
      <c r="E13" s="141">
        <v>-311</v>
      </c>
      <c r="F13" s="72">
        <v>432.31680353</v>
      </c>
      <c r="G13" s="141">
        <v>-109.3265322</v>
      </c>
      <c r="H13" s="141">
        <v>-198.22837978</v>
      </c>
      <c r="I13" s="141">
        <v>-600.91162247</v>
      </c>
      <c r="J13" s="198"/>
      <c r="K13" s="166" t="s">
        <v>39</v>
      </c>
      <c r="L13" s="72">
        <v>1594.496946</v>
      </c>
      <c r="M13" s="72">
        <f>C13-'1.4 Udbytter'!C13</f>
        <v>-505</v>
      </c>
      <c r="N13" s="72">
        <v>-914</v>
      </c>
      <c r="O13" s="72">
        <v>-330</v>
      </c>
      <c r="P13" s="72">
        <v>420.13895213</v>
      </c>
      <c r="Q13" s="72">
        <v>-109.3265322</v>
      </c>
      <c r="R13" s="141">
        <v>-198.22837978</v>
      </c>
      <c r="S13" s="141">
        <v>-862.9116224700001</v>
      </c>
    </row>
    <row r="14" spans="1:19" ht="13.5">
      <c r="A14" s="89" t="s">
        <v>40</v>
      </c>
      <c r="B14" s="72">
        <v>-554</v>
      </c>
      <c r="C14" s="72">
        <v>-679</v>
      </c>
      <c r="D14" s="141">
        <v>-521</v>
      </c>
      <c r="E14" s="141">
        <v>-76</v>
      </c>
      <c r="F14" s="72">
        <v>-153.54450201</v>
      </c>
      <c r="G14" s="141">
        <v>1.459022</v>
      </c>
      <c r="H14" s="141">
        <v>-170.005909</v>
      </c>
      <c r="I14" s="141">
        <v>52.69278023999999</v>
      </c>
      <c r="J14" s="198"/>
      <c r="K14" s="166" t="s">
        <v>40</v>
      </c>
      <c r="L14" s="72">
        <v>-665.731475</v>
      </c>
      <c r="M14" s="72">
        <f>C14-'1.4 Udbytter'!C14</f>
        <v>-730</v>
      </c>
      <c r="N14" s="72">
        <v>-619</v>
      </c>
      <c r="O14" s="72">
        <v>-324</v>
      </c>
      <c r="P14" s="72">
        <v>-200.83202841</v>
      </c>
      <c r="Q14" s="72">
        <v>1.459022</v>
      </c>
      <c r="R14" s="141">
        <v>-170.005909</v>
      </c>
      <c r="S14" s="141">
        <v>-111.30721976000001</v>
      </c>
    </row>
    <row r="15" spans="1:19" ht="13.5">
      <c r="A15" s="89" t="s">
        <v>41</v>
      </c>
      <c r="B15" s="72">
        <v>-524</v>
      </c>
      <c r="C15" s="72">
        <v>-56</v>
      </c>
      <c r="D15" s="141">
        <v>-1</v>
      </c>
      <c r="E15" s="141">
        <v>45</v>
      </c>
      <c r="F15" s="72">
        <v>571.57513654</v>
      </c>
      <c r="G15" s="141">
        <v>121.29452925</v>
      </c>
      <c r="H15" s="141">
        <v>32.6091846</v>
      </c>
      <c r="I15" s="141">
        <v>279.18686494</v>
      </c>
      <c r="J15" s="198"/>
      <c r="K15" s="166" t="s">
        <v>41</v>
      </c>
      <c r="L15" s="72">
        <v>-523.876636</v>
      </c>
      <c r="M15" s="72">
        <f>C15-'1.4 Udbytter'!C15</f>
        <v>-83</v>
      </c>
      <c r="N15" s="72">
        <v>-30</v>
      </c>
      <c r="O15" s="72">
        <v>1</v>
      </c>
      <c r="P15" s="72">
        <v>531.92832954</v>
      </c>
      <c r="Q15" s="72">
        <v>121.29452925</v>
      </c>
      <c r="R15" s="141">
        <v>32.6091846</v>
      </c>
      <c r="S15" s="141">
        <v>184.18686494</v>
      </c>
    </row>
    <row r="16" spans="1:19" ht="13.5">
      <c r="A16" s="89" t="s">
        <v>42</v>
      </c>
      <c r="B16" s="72">
        <v>-460</v>
      </c>
      <c r="C16" s="72">
        <v>-564</v>
      </c>
      <c r="D16" s="141">
        <v>-515</v>
      </c>
      <c r="E16" s="141">
        <v>-117</v>
      </c>
      <c r="F16" s="72">
        <v>-63.92109458</v>
      </c>
      <c r="G16" s="141">
        <v>-3.0436854</v>
      </c>
      <c r="H16" s="141">
        <v>-7.19604763</v>
      </c>
      <c r="I16" s="141">
        <v>-53.49027722</v>
      </c>
      <c r="J16" s="198"/>
      <c r="K16" s="166" t="s">
        <v>42</v>
      </c>
      <c r="L16" s="72">
        <v>-676.451539</v>
      </c>
      <c r="M16" s="72">
        <f>C16-'1.4 Udbytter'!C16</f>
        <v>-620</v>
      </c>
      <c r="N16" s="72">
        <v>-528</v>
      </c>
      <c r="O16" s="72">
        <v>-117</v>
      </c>
      <c r="P16" s="72">
        <v>-63.92109458</v>
      </c>
      <c r="Q16" s="72">
        <v>-3.0436854</v>
      </c>
      <c r="R16" s="141">
        <v>-7.19604763</v>
      </c>
      <c r="S16" s="141">
        <v>-73.49027722</v>
      </c>
    </row>
    <row r="17" spans="1:19" ht="13.5">
      <c r="A17" s="89" t="s">
        <v>43</v>
      </c>
      <c r="B17" s="72">
        <v>-3395</v>
      </c>
      <c r="C17" s="71">
        <v>622</v>
      </c>
      <c r="D17" s="142">
        <v>-296</v>
      </c>
      <c r="E17" s="142">
        <v>1759</v>
      </c>
      <c r="F17" s="71">
        <v>-5161.60370301</v>
      </c>
      <c r="G17" s="142">
        <v>376.47082537</v>
      </c>
      <c r="H17" s="142">
        <v>251.19885324</v>
      </c>
      <c r="I17" s="142">
        <v>16.623216369999994</v>
      </c>
      <c r="J17" s="198"/>
      <c r="K17" s="166" t="s">
        <v>43</v>
      </c>
      <c r="L17" s="72">
        <v>-3757.691371</v>
      </c>
      <c r="M17" s="72">
        <f>C17-'1.4 Udbytter'!C17</f>
        <v>-106</v>
      </c>
      <c r="N17" s="71">
        <v>-1412</v>
      </c>
      <c r="O17" s="72">
        <v>-1755</v>
      </c>
      <c r="P17" s="72">
        <v>-7159.55614461</v>
      </c>
      <c r="Q17" s="72">
        <v>376.47082537</v>
      </c>
      <c r="R17" s="142">
        <v>251.19885324</v>
      </c>
      <c r="S17" s="142">
        <v>-1979.3767836299999</v>
      </c>
    </row>
    <row r="18" spans="1:19" ht="13.5">
      <c r="A18" s="89" t="s">
        <v>44</v>
      </c>
      <c r="B18" s="72">
        <v>-10</v>
      </c>
      <c r="C18" s="72">
        <v>-325</v>
      </c>
      <c r="D18" s="141">
        <v>-444</v>
      </c>
      <c r="E18" s="141">
        <v>-95</v>
      </c>
      <c r="F18" s="72">
        <v>-697.73430799</v>
      </c>
      <c r="G18" s="141">
        <v>-3.776358</v>
      </c>
      <c r="H18" s="141">
        <v>-5.4530284</v>
      </c>
      <c r="I18" s="141">
        <v>-43.41852701</v>
      </c>
      <c r="J18" s="198"/>
      <c r="K18" s="166" t="s">
        <v>44</v>
      </c>
      <c r="L18" s="72">
        <v>-77.221249</v>
      </c>
      <c r="M18" s="72">
        <f>C18-'1.4 Udbytter'!C18</f>
        <v>-410</v>
      </c>
      <c r="N18" s="72">
        <v>-586</v>
      </c>
      <c r="O18" s="72">
        <v>-367</v>
      </c>
      <c r="P18" s="72">
        <v>-819.2685871900001</v>
      </c>
      <c r="Q18" s="72">
        <v>-3.776358</v>
      </c>
      <c r="R18" s="141">
        <v>-5.4530284</v>
      </c>
      <c r="S18" s="141">
        <v>-135.41852701</v>
      </c>
    </row>
    <row r="19" spans="1:19" s="4" customFormat="1" ht="13.5">
      <c r="A19" s="89" t="s">
        <v>45</v>
      </c>
      <c r="B19" s="72">
        <v>-164</v>
      </c>
      <c r="C19" s="72">
        <v>-383</v>
      </c>
      <c r="D19" s="141">
        <v>98</v>
      </c>
      <c r="E19" s="141">
        <v>-397</v>
      </c>
      <c r="F19" s="72">
        <v>-26.06686621</v>
      </c>
      <c r="G19" s="141">
        <v>-25.35653852</v>
      </c>
      <c r="H19" s="141">
        <v>-26.7035042</v>
      </c>
      <c r="I19" s="141">
        <v>-72.36711997</v>
      </c>
      <c r="J19" s="198"/>
      <c r="K19" s="166" t="s">
        <v>45</v>
      </c>
      <c r="L19" s="72">
        <v>-192.913867</v>
      </c>
      <c r="M19" s="72">
        <f>C19-'1.4 Udbytter'!C19</f>
        <v>-383</v>
      </c>
      <c r="N19" s="72">
        <v>-457</v>
      </c>
      <c r="O19" s="72">
        <v>-489</v>
      </c>
      <c r="P19" s="72">
        <v>-185.95990321</v>
      </c>
      <c r="Q19" s="72">
        <v>-25.35653852</v>
      </c>
      <c r="R19" s="141">
        <v>-26.7035042</v>
      </c>
      <c r="S19" s="141">
        <v>-205.36711997</v>
      </c>
    </row>
    <row r="20" spans="1:19" ht="13.5">
      <c r="A20" s="89" t="s">
        <v>46</v>
      </c>
      <c r="B20" s="72">
        <v>-437</v>
      </c>
      <c r="C20" s="72">
        <v>-940</v>
      </c>
      <c r="D20" s="141">
        <v>-424</v>
      </c>
      <c r="E20" s="141">
        <v>-278</v>
      </c>
      <c r="F20" s="72">
        <v>-128.933694</v>
      </c>
      <c r="G20" s="141">
        <v>-3.09235</v>
      </c>
      <c r="H20" s="141">
        <v>-5.074886</v>
      </c>
      <c r="I20" s="141">
        <v>-98.45646248000001</v>
      </c>
      <c r="J20" s="198"/>
      <c r="K20" s="166" t="s">
        <v>46</v>
      </c>
      <c r="L20" s="72">
        <v>-503.665493</v>
      </c>
      <c r="M20" s="72">
        <f>C20-'1.4 Udbytter'!C20</f>
        <v>-986</v>
      </c>
      <c r="N20" s="72">
        <v>98</v>
      </c>
      <c r="O20" s="72">
        <v>-278</v>
      </c>
      <c r="P20" s="72">
        <v>-128.933694</v>
      </c>
      <c r="Q20" s="72">
        <v>-3.09235</v>
      </c>
      <c r="R20" s="141">
        <v>-5.074886</v>
      </c>
      <c r="S20" s="141">
        <v>-129.45646248</v>
      </c>
    </row>
    <row r="21" spans="1:19" ht="13.5" customHeight="1">
      <c r="A21" s="89" t="s">
        <v>167</v>
      </c>
      <c r="B21" s="72"/>
      <c r="C21" s="72">
        <v>9</v>
      </c>
      <c r="D21" s="141">
        <v>402</v>
      </c>
      <c r="E21" s="141">
        <v>1635</v>
      </c>
      <c r="F21" s="72">
        <v>2424.02380269</v>
      </c>
      <c r="G21" s="141">
        <v>16.41179189</v>
      </c>
      <c r="H21" s="141">
        <v>103.06988932</v>
      </c>
      <c r="I21" s="141">
        <v>1516.76425492</v>
      </c>
      <c r="J21" s="198"/>
      <c r="K21" s="166" t="s">
        <v>167</v>
      </c>
      <c r="L21" s="72">
        <v>0</v>
      </c>
      <c r="M21" s="72">
        <f>C21-'1.4 Udbytter'!C21</f>
        <v>9</v>
      </c>
      <c r="N21" s="72">
        <v>177</v>
      </c>
      <c r="O21" s="72">
        <v>1232</v>
      </c>
      <c r="P21" s="72">
        <v>2068.14176209</v>
      </c>
      <c r="Q21" s="72">
        <v>16.41179189</v>
      </c>
      <c r="R21" s="141">
        <v>103.06988932</v>
      </c>
      <c r="S21" s="141">
        <v>1139.76425492</v>
      </c>
    </row>
    <row r="22" spans="1:19" ht="13.5">
      <c r="A22" s="88" t="s">
        <v>20</v>
      </c>
      <c r="B22" s="82">
        <v>9584</v>
      </c>
      <c r="C22" s="82">
        <v>17741</v>
      </c>
      <c r="D22" s="185">
        <v>6517</v>
      </c>
      <c r="E22" s="185">
        <v>28638</v>
      </c>
      <c r="F22" s="82">
        <v>11981.937490875658</v>
      </c>
      <c r="G22" s="82">
        <v>2693.956678998083</v>
      </c>
      <c r="H22" s="82">
        <f>SUM(H4:H21)</f>
        <v>-424.54096693973986</v>
      </c>
      <c r="I22" s="82">
        <v>14748.83683206679</v>
      </c>
      <c r="J22" s="198"/>
      <c r="K22" s="165" t="s">
        <v>20</v>
      </c>
      <c r="L22" s="82">
        <v>5294.778966999997</v>
      </c>
      <c r="M22" s="82">
        <f>C22-'1.4 Udbytter'!C22</f>
        <v>12949</v>
      </c>
      <c r="N22" s="82">
        <v>-2672</v>
      </c>
      <c r="O22" s="82">
        <v>5711</v>
      </c>
      <c r="P22" s="82">
        <v>-1461.123814724342</v>
      </c>
      <c r="Q22" s="82">
        <v>2693.956678998083</v>
      </c>
      <c r="R22" s="82">
        <f>SUM(R4:R21)</f>
        <v>-424.54096693973986</v>
      </c>
      <c r="S22" s="82">
        <v>-6254.1631679332095</v>
      </c>
    </row>
    <row r="23" spans="1:19" ht="13.5">
      <c r="A23" s="89" t="s">
        <v>63</v>
      </c>
      <c r="B23" s="72">
        <v>7119</v>
      </c>
      <c r="C23" s="72">
        <v>-1107</v>
      </c>
      <c r="D23" s="141">
        <v>-3665</v>
      </c>
      <c r="E23" s="141">
        <v>1754</v>
      </c>
      <c r="F23" s="72">
        <v>9534.81398273999</v>
      </c>
      <c r="G23" s="141">
        <v>348.39183059</v>
      </c>
      <c r="H23" s="72">
        <v>-568.6315638</v>
      </c>
      <c r="I23" s="141">
        <v>3253.96903131</v>
      </c>
      <c r="J23" s="198"/>
      <c r="K23" s="166" t="s">
        <v>63</v>
      </c>
      <c r="L23" s="72">
        <v>5831</v>
      </c>
      <c r="M23" s="72">
        <f>C23-'1.4 Udbytter'!C23</f>
        <v>-2136</v>
      </c>
      <c r="N23" s="72">
        <v>-4468</v>
      </c>
      <c r="O23" s="72">
        <v>1432</v>
      </c>
      <c r="P23" s="72">
        <v>9151.82204758999</v>
      </c>
      <c r="Q23" s="72">
        <v>348.39183059</v>
      </c>
      <c r="R23" s="141">
        <v>-568.6315638</v>
      </c>
      <c r="S23" s="141">
        <v>2805.96903131</v>
      </c>
    </row>
    <row r="24" spans="1:19" s="4" customFormat="1" ht="12" customHeight="1">
      <c r="A24" s="89" t="s">
        <v>64</v>
      </c>
      <c r="B24" s="72">
        <v>2491</v>
      </c>
      <c r="C24" s="72">
        <v>4486</v>
      </c>
      <c r="D24" s="141">
        <v>7983</v>
      </c>
      <c r="E24" s="141">
        <v>3017</v>
      </c>
      <c r="F24" s="72">
        <v>4130.39572764003</v>
      </c>
      <c r="G24" s="141">
        <v>407.00415672</v>
      </c>
      <c r="H24" s="72">
        <v>37.5123745</v>
      </c>
      <c r="I24" s="141">
        <v>2803.24571285</v>
      </c>
      <c r="J24" s="198"/>
      <c r="K24" s="166" t="s">
        <v>64</v>
      </c>
      <c r="L24" s="72">
        <v>1395.931344</v>
      </c>
      <c r="M24" s="72">
        <f>C24-'1.4 Udbytter'!C24</f>
        <v>3723</v>
      </c>
      <c r="N24" s="72">
        <v>6784</v>
      </c>
      <c r="O24" s="72">
        <v>2125</v>
      </c>
      <c r="P24" s="72">
        <v>3041.0567701400296</v>
      </c>
      <c r="Q24" s="72">
        <v>407.00415672</v>
      </c>
      <c r="R24" s="141">
        <v>37.5123745</v>
      </c>
      <c r="S24" s="141">
        <v>1894.24571285</v>
      </c>
    </row>
    <row r="25" spans="1:19" ht="12.75" customHeight="1">
      <c r="A25" s="89" t="s">
        <v>65</v>
      </c>
      <c r="B25" s="72">
        <v>-2133</v>
      </c>
      <c r="C25" s="72">
        <v>3429</v>
      </c>
      <c r="D25" s="141">
        <v>7106</v>
      </c>
      <c r="E25" s="141">
        <v>8098</v>
      </c>
      <c r="F25" s="72">
        <v>12329.6893751</v>
      </c>
      <c r="G25" s="141">
        <v>-2046.59617249</v>
      </c>
      <c r="H25" s="72">
        <v>174.24101161</v>
      </c>
      <c r="I25" s="10">
        <v>-5230.51509015</v>
      </c>
      <c r="J25" s="198"/>
      <c r="K25" s="166" t="s">
        <v>65</v>
      </c>
      <c r="L25" s="72">
        <v>-5126</v>
      </c>
      <c r="M25" s="72">
        <f>C25-'1.4 Udbytter'!C25</f>
        <v>1575</v>
      </c>
      <c r="N25" s="72">
        <v>4509</v>
      </c>
      <c r="O25" s="72">
        <v>5954</v>
      </c>
      <c r="P25" s="72">
        <v>10696.09293145</v>
      </c>
      <c r="Q25" s="72">
        <v>-2046.59617249</v>
      </c>
      <c r="R25" s="10">
        <v>174.24101161</v>
      </c>
      <c r="S25" s="10">
        <v>-6600.51509015</v>
      </c>
    </row>
    <row r="26" spans="1:19" ht="12" customHeight="1">
      <c r="A26" s="89" t="s">
        <v>53</v>
      </c>
      <c r="B26" s="72">
        <v>-167</v>
      </c>
      <c r="C26" s="72">
        <v>-65</v>
      </c>
      <c r="D26" s="141">
        <v>-14</v>
      </c>
      <c r="E26" s="141">
        <v>-10</v>
      </c>
      <c r="F26" s="72">
        <v>0</v>
      </c>
      <c r="G26" s="141">
        <v>0</v>
      </c>
      <c r="H26" s="72">
        <v>0</v>
      </c>
      <c r="I26" s="141">
        <v>0</v>
      </c>
      <c r="J26" s="198"/>
      <c r="K26" s="166" t="s">
        <v>53</v>
      </c>
      <c r="L26" s="72">
        <v>-205.618223</v>
      </c>
      <c r="M26" s="72">
        <f>C26-'1.4 Udbytter'!C26</f>
        <v>-90</v>
      </c>
      <c r="N26" s="72">
        <v>-37</v>
      </c>
      <c r="O26" s="72">
        <v>-23</v>
      </c>
      <c r="P26" s="72">
        <v>-6.8740299</v>
      </c>
      <c r="Q26" s="72">
        <v>0</v>
      </c>
      <c r="R26" s="141">
        <v>0</v>
      </c>
      <c r="S26" s="141">
        <v>-5</v>
      </c>
    </row>
    <row r="27" spans="1:19" ht="13.5">
      <c r="A27" s="88" t="s">
        <v>21</v>
      </c>
      <c r="B27" s="82">
        <v>7310</v>
      </c>
      <c r="C27" s="82">
        <v>6743</v>
      </c>
      <c r="D27" s="185">
        <v>11410</v>
      </c>
      <c r="E27" s="185">
        <v>12859</v>
      </c>
      <c r="F27" s="82">
        <v>25994.89908548002</v>
      </c>
      <c r="G27" s="185">
        <v>-1291.20018518</v>
      </c>
      <c r="H27" s="185">
        <f>SUM(H23:H26)</f>
        <v>-356.87817769000003</v>
      </c>
      <c r="I27" s="185">
        <v>826.6996540100004</v>
      </c>
      <c r="J27" s="198"/>
      <c r="K27" s="165" t="s">
        <v>21</v>
      </c>
      <c r="L27" s="82">
        <v>1895.3131210000001</v>
      </c>
      <c r="M27" s="82">
        <f>C27-'1.4 Udbytter'!C27</f>
        <v>3072</v>
      </c>
      <c r="N27" s="82">
        <v>6788</v>
      </c>
      <c r="O27" s="82">
        <v>9488</v>
      </c>
      <c r="P27" s="82">
        <v>22882.09771928002</v>
      </c>
      <c r="Q27" s="82">
        <v>-1291.20018518</v>
      </c>
      <c r="R27" s="185">
        <f>SUM(R23:R26)</f>
        <v>-356.87817769000003</v>
      </c>
      <c r="S27" s="185">
        <v>-1905.3003459899996</v>
      </c>
    </row>
    <row r="28" spans="1:19" ht="13.5" customHeight="1">
      <c r="A28" s="89" t="s">
        <v>47</v>
      </c>
      <c r="B28" s="72">
        <v>623</v>
      </c>
      <c r="C28" s="72">
        <v>-5291</v>
      </c>
      <c r="D28" s="141">
        <v>2179</v>
      </c>
      <c r="E28" s="141">
        <v>-287</v>
      </c>
      <c r="F28" s="72">
        <v>-7326.540544208872</v>
      </c>
      <c r="G28" s="141">
        <v>-103.03038919</v>
      </c>
      <c r="H28" s="141">
        <v>-1188.9656760701662</v>
      </c>
      <c r="I28" s="141">
        <v>3723.0875510612786</v>
      </c>
      <c r="J28" s="198"/>
      <c r="K28" s="166" t="s">
        <v>47</v>
      </c>
      <c r="L28" s="72">
        <v>-614.864609</v>
      </c>
      <c r="M28" s="72">
        <f>C28-'1.4 Udbytter'!C28</f>
        <v>-6710</v>
      </c>
      <c r="N28" s="72">
        <v>1165</v>
      </c>
      <c r="O28" s="72">
        <v>-1034</v>
      </c>
      <c r="P28" s="72">
        <v>-7789.139129821702</v>
      </c>
      <c r="Q28" s="72">
        <v>-103.03038919</v>
      </c>
      <c r="R28" s="141">
        <v>-1188.9656760701662</v>
      </c>
      <c r="S28" s="141">
        <v>2897.0875510612786</v>
      </c>
    </row>
    <row r="29" spans="1:19" s="4" customFormat="1" ht="13.5">
      <c r="A29" s="89" t="s">
        <v>48</v>
      </c>
      <c r="B29" s="72">
        <v>8980</v>
      </c>
      <c r="C29" s="72">
        <v>-4448</v>
      </c>
      <c r="D29" s="141">
        <v>10529</v>
      </c>
      <c r="E29" s="141">
        <v>-4259</v>
      </c>
      <c r="F29" s="72">
        <v>-12347.115314796143</v>
      </c>
      <c r="G29" s="141">
        <v>-140.0719321999324</v>
      </c>
      <c r="H29" s="141">
        <v>-66.31697329</v>
      </c>
      <c r="I29" s="141">
        <v>-5231.662985528979</v>
      </c>
      <c r="J29" s="198"/>
      <c r="K29" s="166" t="s">
        <v>48</v>
      </c>
      <c r="L29" s="72">
        <v>5211.417857</v>
      </c>
      <c r="M29" s="72">
        <f>C29-'1.4 Udbytter'!C29</f>
        <v>-7361</v>
      </c>
      <c r="N29" s="72">
        <v>9521</v>
      </c>
      <c r="O29" s="72">
        <v>-4596</v>
      </c>
      <c r="P29" s="72">
        <v>-13455.720194046144</v>
      </c>
      <c r="Q29" s="72">
        <v>-140.0719321999324</v>
      </c>
      <c r="R29" s="141">
        <v>-66.31697329</v>
      </c>
      <c r="S29" s="141">
        <v>-7816.662985528979</v>
      </c>
    </row>
    <row r="30" spans="1:19" s="4" customFormat="1" ht="13.5">
      <c r="A30" s="89" t="s">
        <v>49</v>
      </c>
      <c r="B30" s="72">
        <v>-3327</v>
      </c>
      <c r="C30" s="72">
        <v>9015</v>
      </c>
      <c r="D30" s="141">
        <v>-7872</v>
      </c>
      <c r="E30" s="141">
        <v>7846</v>
      </c>
      <c r="F30" s="72">
        <v>-10231.903866020866</v>
      </c>
      <c r="G30" s="141">
        <v>1596.818955395483</v>
      </c>
      <c r="H30" s="141">
        <v>-74.22619176159381</v>
      </c>
      <c r="I30" s="141">
        <v>10752.44898845882</v>
      </c>
      <c r="J30" s="198"/>
      <c r="K30" s="166" t="s">
        <v>49</v>
      </c>
      <c r="L30" s="72">
        <v>-7970.929563</v>
      </c>
      <c r="M30" s="72">
        <f>C30-'1.4 Udbytter'!C30</f>
        <v>7473</v>
      </c>
      <c r="N30" s="72">
        <v>-8488</v>
      </c>
      <c r="O30" s="72">
        <v>7362</v>
      </c>
      <c r="P30" s="72">
        <v>-11156.280551620866</v>
      </c>
      <c r="Q30" s="72">
        <v>1596.818955395483</v>
      </c>
      <c r="R30" s="141">
        <v>-74.22619176159381</v>
      </c>
      <c r="S30" s="141">
        <v>6568.44898845882</v>
      </c>
    </row>
    <row r="31" spans="1:19" s="4" customFormat="1" ht="13.5">
      <c r="A31" s="89" t="s">
        <v>153</v>
      </c>
      <c r="B31" s="72">
        <v>7906</v>
      </c>
      <c r="C31" s="72">
        <v>6905</v>
      </c>
      <c r="D31" s="141">
        <v>11256</v>
      </c>
      <c r="E31" s="141">
        <v>423</v>
      </c>
      <c r="F31" s="72">
        <v>-3659.02714115</v>
      </c>
      <c r="G31" s="141">
        <v>-811.74859216</v>
      </c>
      <c r="H31" s="141">
        <v>-64.21378253</v>
      </c>
      <c r="I31" s="141">
        <v>-120.55202438</v>
      </c>
      <c r="J31" s="198"/>
      <c r="K31" s="166" t="s">
        <v>153</v>
      </c>
      <c r="L31" s="72">
        <v>8334.9282</v>
      </c>
      <c r="M31" s="72">
        <f>C31-'1.4 Udbytter'!C31</f>
        <v>6757</v>
      </c>
      <c r="N31" s="72">
        <v>10858</v>
      </c>
      <c r="O31" s="72">
        <v>-162</v>
      </c>
      <c r="P31" s="72">
        <v>-4157.64960025</v>
      </c>
      <c r="Q31" s="72">
        <v>-811.74859216</v>
      </c>
      <c r="R31" s="141">
        <v>-64.21378253</v>
      </c>
      <c r="S31" s="141">
        <v>-1761.5520243800001</v>
      </c>
    </row>
    <row r="32" spans="1:19" s="4" customFormat="1" ht="12" customHeight="1">
      <c r="A32" s="89" t="s">
        <v>156</v>
      </c>
      <c r="B32" s="72">
        <v>-2329</v>
      </c>
      <c r="C32" s="72">
        <v>-2727</v>
      </c>
      <c r="D32" s="141">
        <v>286</v>
      </c>
      <c r="E32" s="141">
        <v>-474</v>
      </c>
      <c r="F32" s="72">
        <v>689.8511360853345</v>
      </c>
      <c r="G32" s="141">
        <v>0.64988112</v>
      </c>
      <c r="H32" s="141">
        <v>-0.78785347</v>
      </c>
      <c r="I32" s="141">
        <v>5.01658441</v>
      </c>
      <c r="J32" s="198"/>
      <c r="K32" s="166" t="s">
        <v>156</v>
      </c>
      <c r="L32" s="72">
        <v>-2645.632288</v>
      </c>
      <c r="M32" s="72">
        <f>C32-'1.4 Udbytter'!C32</f>
        <v>-2806</v>
      </c>
      <c r="N32" s="72">
        <v>273</v>
      </c>
      <c r="O32" s="72">
        <v>-482</v>
      </c>
      <c r="P32" s="72">
        <v>637.7805470718705</v>
      </c>
      <c r="Q32" s="72">
        <v>0.64988112</v>
      </c>
      <c r="R32" s="141">
        <v>-0.78785347</v>
      </c>
      <c r="S32" s="141">
        <v>-288.98341559</v>
      </c>
    </row>
    <row r="33" spans="1:19" s="4" customFormat="1" ht="12.75" customHeight="1">
      <c r="A33" s="89" t="s">
        <v>168</v>
      </c>
      <c r="B33" s="72"/>
      <c r="C33" s="72">
        <v>-96</v>
      </c>
      <c r="D33" s="141">
        <v>-233</v>
      </c>
      <c r="E33" s="141">
        <v>1057</v>
      </c>
      <c r="F33" s="72">
        <v>486.35601718</v>
      </c>
      <c r="G33" s="141">
        <v>-21.14111797</v>
      </c>
      <c r="H33" s="141">
        <v>-109.43043324</v>
      </c>
      <c r="I33" s="141">
        <v>-1860.12529581</v>
      </c>
      <c r="J33" s="198"/>
      <c r="K33" s="166" t="s">
        <v>168</v>
      </c>
      <c r="L33" s="72">
        <v>0</v>
      </c>
      <c r="M33" s="72">
        <f>C33-'1.4 Udbytter'!C33</f>
        <v>-96</v>
      </c>
      <c r="N33" s="72">
        <v>-233</v>
      </c>
      <c r="O33" s="72">
        <v>1057</v>
      </c>
      <c r="P33" s="72">
        <v>486.35601718</v>
      </c>
      <c r="Q33" s="72">
        <v>-21.14111797</v>
      </c>
      <c r="R33" s="141">
        <v>-109.43043324</v>
      </c>
      <c r="S33" s="141">
        <v>-1860.12529581</v>
      </c>
    </row>
    <row r="34" spans="1:19" s="4" customFormat="1" ht="13.5">
      <c r="A34" s="88" t="s">
        <v>22</v>
      </c>
      <c r="B34" s="82">
        <v>11853</v>
      </c>
      <c r="C34" s="82">
        <v>3358</v>
      </c>
      <c r="D34" s="185">
        <v>16145</v>
      </c>
      <c r="E34" s="185">
        <v>4306</v>
      </c>
      <c r="F34" s="82">
        <v>-32388.379712910544</v>
      </c>
      <c r="G34" s="185">
        <v>521.4768049955505</v>
      </c>
      <c r="H34" s="185">
        <f>SUM(H28:H33)</f>
        <v>-1503.94091036176</v>
      </c>
      <c r="I34" s="185">
        <v>7268.212818211119</v>
      </c>
      <c r="J34" s="198"/>
      <c r="K34" s="165" t="s">
        <v>22</v>
      </c>
      <c r="L34" s="82">
        <v>2314.919597</v>
      </c>
      <c r="M34" s="82">
        <f>C34-'1.4 Udbytter'!C34</f>
        <v>-2743</v>
      </c>
      <c r="N34" s="82">
        <v>13096</v>
      </c>
      <c r="O34" s="82">
        <v>2145</v>
      </c>
      <c r="P34" s="82">
        <v>-35434.65291148684</v>
      </c>
      <c r="Q34" s="82">
        <v>521.4768049955505</v>
      </c>
      <c r="R34" s="185">
        <f>SUM(R28:R33)</f>
        <v>-1503.94091036176</v>
      </c>
      <c r="S34" s="185">
        <v>-2261.787181788881</v>
      </c>
    </row>
    <row r="35" spans="1:19" s="4" customFormat="1" ht="13.5">
      <c r="A35" s="90" t="s">
        <v>50</v>
      </c>
      <c r="B35" s="80">
        <v>-2</v>
      </c>
      <c r="C35" s="80">
        <v>251</v>
      </c>
      <c r="D35" s="91">
        <v>59</v>
      </c>
      <c r="E35" s="91">
        <v>4</v>
      </c>
      <c r="F35" s="80">
        <v>-50.000453</v>
      </c>
      <c r="G35" s="91">
        <v>3.257364</v>
      </c>
      <c r="H35" s="91">
        <v>-0.573304</v>
      </c>
      <c r="I35" s="91">
        <v>-14.332234</v>
      </c>
      <c r="J35" s="198"/>
      <c r="K35" s="90" t="s">
        <v>50</v>
      </c>
      <c r="L35" s="80">
        <v>-2.417907</v>
      </c>
      <c r="M35" s="80">
        <f>C35-'1.4 Udbytter'!C35</f>
        <v>251</v>
      </c>
      <c r="N35" s="80">
        <v>59</v>
      </c>
      <c r="O35" s="80">
        <v>4</v>
      </c>
      <c r="P35" s="80">
        <v>-50.000453</v>
      </c>
      <c r="Q35" s="80">
        <v>3.257364</v>
      </c>
      <c r="R35" s="91">
        <v>-0.573304</v>
      </c>
      <c r="S35" s="91">
        <v>-14.332234</v>
      </c>
    </row>
    <row r="36" spans="1:19" ht="13.5">
      <c r="A36" s="88" t="s">
        <v>150</v>
      </c>
      <c r="B36" s="80">
        <v>248</v>
      </c>
      <c r="C36" s="80">
        <v>0</v>
      </c>
      <c r="D36" s="91">
        <v>-9</v>
      </c>
      <c r="E36" s="91">
        <v>311</v>
      </c>
      <c r="F36" s="80">
        <v>2035.1196099</v>
      </c>
      <c r="G36" s="91">
        <v>33.2047261</v>
      </c>
      <c r="H36" s="91">
        <v>24.00466203</v>
      </c>
      <c r="I36" s="91">
        <v>159.06513386999998</v>
      </c>
      <c r="J36" s="198"/>
      <c r="K36" s="165" t="s">
        <v>150</v>
      </c>
      <c r="L36" s="80">
        <v>247.979585</v>
      </c>
      <c r="M36" s="80">
        <f>C36-'1.4 Udbytter'!C36</f>
        <v>0</v>
      </c>
      <c r="N36" s="80">
        <v>-9</v>
      </c>
      <c r="O36" s="80">
        <v>306</v>
      </c>
      <c r="P36" s="80">
        <v>2018.4256578999998</v>
      </c>
      <c r="Q36" s="80">
        <v>33.2047261</v>
      </c>
      <c r="R36" s="91">
        <v>24.00466203</v>
      </c>
      <c r="S36" s="91">
        <v>159.06513386999998</v>
      </c>
    </row>
    <row r="37" spans="1:19" ht="13.5">
      <c r="A37" s="88" t="s">
        <v>54</v>
      </c>
      <c r="B37" s="80">
        <v>4449</v>
      </c>
      <c r="C37" s="80">
        <v>4864</v>
      </c>
      <c r="D37" s="91">
        <v>9494</v>
      </c>
      <c r="E37" s="91">
        <v>11147</v>
      </c>
      <c r="F37" s="80">
        <v>39978.45848576073</v>
      </c>
      <c r="G37" s="91">
        <v>669.62841883</v>
      </c>
      <c r="H37" s="91">
        <f>SUM(H38:H41)</f>
        <v>566.72033583</v>
      </c>
      <c r="I37" s="91">
        <v>8031.13883581999</v>
      </c>
      <c r="J37" s="198"/>
      <c r="K37" s="165" t="s">
        <v>54</v>
      </c>
      <c r="L37" s="80">
        <v>3951.778367</v>
      </c>
      <c r="M37" s="80">
        <f>C37-'1.4 Udbytter'!C37</f>
        <v>4521</v>
      </c>
      <c r="N37" s="80">
        <v>8893</v>
      </c>
      <c r="O37" s="80">
        <v>10248</v>
      </c>
      <c r="P37" s="80">
        <v>38685.32438756074</v>
      </c>
      <c r="Q37" s="80">
        <v>669.62841883</v>
      </c>
      <c r="R37" s="91">
        <f>SUM(R38:R41)</f>
        <v>566.72033583</v>
      </c>
      <c r="S37" s="91">
        <v>6944.13883581999</v>
      </c>
    </row>
    <row r="38" spans="1:19" ht="13.5">
      <c r="A38" s="182" t="s">
        <v>238</v>
      </c>
      <c r="B38" s="71"/>
      <c r="C38" s="71"/>
      <c r="D38" s="142"/>
      <c r="E38" s="142"/>
      <c r="F38" s="71"/>
      <c r="G38" s="142">
        <v>345</v>
      </c>
      <c r="H38" s="142">
        <v>381.76071012</v>
      </c>
      <c r="I38" s="142">
        <v>4359.76071012</v>
      </c>
      <c r="J38" s="199"/>
      <c r="K38" s="182" t="s">
        <v>238</v>
      </c>
      <c r="L38" s="71"/>
      <c r="M38" s="71"/>
      <c r="N38" s="71"/>
      <c r="O38" s="71"/>
      <c r="P38" s="71"/>
      <c r="Q38" s="71">
        <v>345</v>
      </c>
      <c r="R38" s="142">
        <v>381.76071012</v>
      </c>
      <c r="S38" s="142">
        <v>3654.76071012</v>
      </c>
    </row>
    <row r="39" spans="1:19" ht="13.5">
      <c r="A39" s="182" t="s">
        <v>239</v>
      </c>
      <c r="B39" s="71"/>
      <c r="C39" s="71"/>
      <c r="D39" s="142"/>
      <c r="E39" s="142"/>
      <c r="F39" s="71"/>
      <c r="G39" s="142">
        <v>81.29619535</v>
      </c>
      <c r="H39" s="142">
        <v>41.39902079</v>
      </c>
      <c r="I39" s="142">
        <v>975.66139263999</v>
      </c>
      <c r="J39" s="199"/>
      <c r="K39" s="182" t="s">
        <v>239</v>
      </c>
      <c r="L39" s="71"/>
      <c r="M39" s="71"/>
      <c r="N39" s="71"/>
      <c r="O39" s="71"/>
      <c r="P39" s="71"/>
      <c r="Q39" s="71">
        <v>81.29619535</v>
      </c>
      <c r="R39" s="142">
        <v>41.39902079</v>
      </c>
      <c r="S39" s="142">
        <v>884.66139263999</v>
      </c>
    </row>
    <row r="40" spans="1:19" ht="13.5">
      <c r="A40" s="182" t="s">
        <v>240</v>
      </c>
      <c r="B40" s="71"/>
      <c r="C40" s="71"/>
      <c r="D40" s="142"/>
      <c r="E40" s="142"/>
      <c r="F40" s="71"/>
      <c r="G40" s="142">
        <v>93.00149812</v>
      </c>
      <c r="H40" s="142">
        <v>46.94567342</v>
      </c>
      <c r="I40" s="142">
        <v>854.6135308700001</v>
      </c>
      <c r="J40" s="199"/>
      <c r="K40" s="182" t="s">
        <v>240</v>
      </c>
      <c r="L40" s="71"/>
      <c r="M40" s="71"/>
      <c r="N40" s="71"/>
      <c r="O40" s="71"/>
      <c r="P40" s="71"/>
      <c r="Q40" s="71">
        <v>93.00149812</v>
      </c>
      <c r="R40" s="142">
        <v>46.94567342</v>
      </c>
      <c r="S40" s="142">
        <v>719.6135308700001</v>
      </c>
    </row>
    <row r="41" spans="1:19" ht="13.5">
      <c r="A41" s="235" t="s">
        <v>241</v>
      </c>
      <c r="B41" s="236"/>
      <c r="C41" s="236"/>
      <c r="D41" s="237"/>
      <c r="E41" s="237"/>
      <c r="F41" s="236"/>
      <c r="G41" s="237">
        <v>151</v>
      </c>
      <c r="H41" s="237">
        <v>96.6149315</v>
      </c>
      <c r="I41" s="237">
        <v>1841.6149315</v>
      </c>
      <c r="J41" s="238"/>
      <c r="K41" s="235" t="s">
        <v>241</v>
      </c>
      <c r="L41" s="236"/>
      <c r="M41" s="236"/>
      <c r="N41" s="236"/>
      <c r="O41" s="236"/>
      <c r="P41" s="236"/>
      <c r="Q41" s="236">
        <v>151</v>
      </c>
      <c r="R41" s="237">
        <v>96.6149315</v>
      </c>
      <c r="S41" s="237">
        <v>1685.6149315</v>
      </c>
    </row>
    <row r="42" spans="1:19" ht="13.5">
      <c r="A42" s="88" t="s">
        <v>165</v>
      </c>
      <c r="B42" s="80"/>
      <c r="C42" s="80">
        <v>81</v>
      </c>
      <c r="D42" s="91">
        <v>488</v>
      </c>
      <c r="E42" s="91">
        <v>1697</v>
      </c>
      <c r="F42" s="80">
        <v>8897.61678789</v>
      </c>
      <c r="G42" s="91">
        <v>277.77885182</v>
      </c>
      <c r="H42" s="91">
        <v>269.44819372</v>
      </c>
      <c r="I42" s="91">
        <v>2027.47789916</v>
      </c>
      <c r="J42" s="198"/>
      <c r="K42" s="165" t="s">
        <v>165</v>
      </c>
      <c r="L42" s="80">
        <v>0</v>
      </c>
      <c r="M42" s="80">
        <f>C42-'1.4 Udbytter'!C42</f>
        <v>81</v>
      </c>
      <c r="N42" s="80">
        <v>488</v>
      </c>
      <c r="O42" s="80">
        <v>1697</v>
      </c>
      <c r="P42" s="80">
        <v>8897.61678789</v>
      </c>
      <c r="Q42" s="80">
        <v>277.77885182</v>
      </c>
      <c r="R42" s="91">
        <v>269.44819372</v>
      </c>
      <c r="S42" s="91">
        <v>2019.47789916</v>
      </c>
    </row>
    <row r="43" spans="1:19" ht="13.5">
      <c r="A43" s="88" t="s">
        <v>166</v>
      </c>
      <c r="B43" s="80"/>
      <c r="C43" s="80">
        <v>1859</v>
      </c>
      <c r="D43" s="91">
        <v>839</v>
      </c>
      <c r="E43" s="91">
        <v>39</v>
      </c>
      <c r="F43" s="80">
        <v>2544.17106032</v>
      </c>
      <c r="G43" s="91">
        <v>28.65392456</v>
      </c>
      <c r="H43" s="91">
        <v>10.87606169</v>
      </c>
      <c r="I43" s="91">
        <v>361.50698437000005</v>
      </c>
      <c r="J43" s="198"/>
      <c r="K43" s="165" t="s">
        <v>166</v>
      </c>
      <c r="L43" s="80">
        <v>0</v>
      </c>
      <c r="M43" s="80">
        <f>C43-'1.4 Udbytter'!C43</f>
        <v>1859</v>
      </c>
      <c r="N43" s="80">
        <v>824</v>
      </c>
      <c r="O43" s="80">
        <v>28</v>
      </c>
      <c r="P43" s="80">
        <v>2478.47602832</v>
      </c>
      <c r="Q43" s="80">
        <v>23.65392456</v>
      </c>
      <c r="R43" s="91">
        <v>10.87606169</v>
      </c>
      <c r="S43" s="91">
        <v>344.50698437000005</v>
      </c>
    </row>
    <row r="44" spans="1:19" ht="13.5">
      <c r="A44" s="88" t="s">
        <v>163</v>
      </c>
      <c r="B44" s="80">
        <v>10035</v>
      </c>
      <c r="C44" s="80">
        <v>210</v>
      </c>
      <c r="D44" s="91">
        <v>-907</v>
      </c>
      <c r="E44" s="91">
        <v>113</v>
      </c>
      <c r="F44" s="80">
        <v>2631.645071051183</v>
      </c>
      <c r="G44" s="91">
        <v>119.7139319</v>
      </c>
      <c r="H44" s="91">
        <v>313.4474399</v>
      </c>
      <c r="I44" s="91">
        <v>1806.5521738</v>
      </c>
      <c r="J44" s="198"/>
      <c r="K44" s="165" t="s">
        <v>163</v>
      </c>
      <c r="L44" s="80">
        <v>10035</v>
      </c>
      <c r="M44" s="80">
        <f>C44-'1.4 Udbytter'!C44</f>
        <v>210</v>
      </c>
      <c r="N44" s="80">
        <v>-907</v>
      </c>
      <c r="O44" s="80">
        <v>113</v>
      </c>
      <c r="P44" s="80">
        <v>2631.645071051183</v>
      </c>
      <c r="Q44" s="80">
        <v>119.7139319</v>
      </c>
      <c r="R44" s="91">
        <v>313.4474399</v>
      </c>
      <c r="S44" s="91">
        <v>1806.5521738</v>
      </c>
    </row>
    <row r="45" spans="1:19" ht="12.75">
      <c r="A45" s="153" t="s">
        <v>176</v>
      </c>
      <c r="B45" s="154"/>
      <c r="C45" s="154">
        <v>12</v>
      </c>
      <c r="D45" s="155">
        <v>-10</v>
      </c>
      <c r="E45" s="155">
        <v>-5</v>
      </c>
      <c r="F45" s="154">
        <v>-124.689829</v>
      </c>
      <c r="G45" s="155">
        <v>-0.066308</v>
      </c>
      <c r="H45" s="155">
        <v>0</v>
      </c>
      <c r="I45" s="155">
        <v>2025.872546</v>
      </c>
      <c r="K45" s="167" t="s">
        <v>176</v>
      </c>
      <c r="L45" s="154">
        <v>0</v>
      </c>
      <c r="M45" s="154">
        <f>C45-'1.4 Udbytter'!C45</f>
        <v>12</v>
      </c>
      <c r="N45" s="154">
        <v>-10</v>
      </c>
      <c r="O45" s="154">
        <v>-5</v>
      </c>
      <c r="P45" s="154">
        <v>-124.689829</v>
      </c>
      <c r="Q45" s="154">
        <v>-0.066308</v>
      </c>
      <c r="R45" s="155">
        <v>0</v>
      </c>
      <c r="S45" s="155">
        <v>2025.872546</v>
      </c>
    </row>
    <row r="46" spans="1:19" ht="12.75">
      <c r="A46" s="92" t="s">
        <v>144</v>
      </c>
      <c r="B46" s="93">
        <v>42947</v>
      </c>
      <c r="C46" s="93">
        <v>38044</v>
      </c>
      <c r="D46" s="186">
        <v>46932</v>
      </c>
      <c r="E46" s="186">
        <v>55552</v>
      </c>
      <c r="F46" s="93">
        <v>62584.04442471703</v>
      </c>
      <c r="G46" s="186">
        <v>3057.5437935636337</v>
      </c>
      <c r="H46" s="186">
        <f>H45+H44+H43+H42+H37+H36+H35+H34+H27+H22+H3</f>
        <v>-1127.0121730815</v>
      </c>
      <c r="I46" s="186">
        <v>39357.25180093791</v>
      </c>
      <c r="K46" s="168" t="s">
        <v>144</v>
      </c>
      <c r="L46" s="93">
        <v>22765</v>
      </c>
      <c r="M46" s="93">
        <f>C46-'1.4 Udbytter'!C46</f>
        <v>21563</v>
      </c>
      <c r="N46" s="93">
        <v>26015</v>
      </c>
      <c r="O46" s="93">
        <v>21134</v>
      </c>
      <c r="P46" s="93">
        <f>F46-'1.4 Udbytter'!F46</f>
        <v>37654.92477804074</v>
      </c>
      <c r="Q46" s="93">
        <v>3052.5437935636337</v>
      </c>
      <c r="R46" s="186">
        <v>-1127.0121730815</v>
      </c>
      <c r="S46" s="186">
        <v>1041.2518009379128</v>
      </c>
    </row>
    <row r="47" spans="2:18" ht="12.75">
      <c r="B47" s="10"/>
      <c r="C47" s="10"/>
      <c r="D47" s="12"/>
      <c r="E47" s="12"/>
      <c r="F47" s="12"/>
      <c r="G47" s="12"/>
      <c r="H47" s="12"/>
      <c r="I47" s="12"/>
      <c r="K47" s="52" t="s">
        <v>201</v>
      </c>
      <c r="N47" s="10"/>
      <c r="O47" s="10"/>
      <c r="P47" s="10"/>
      <c r="Q47" s="10"/>
      <c r="R47" s="10"/>
    </row>
    <row r="48" spans="4:9" ht="12.75">
      <c r="D48" s="12"/>
      <c r="E48" s="12"/>
      <c r="F48" s="12"/>
      <c r="G48" s="31"/>
      <c r="H48" s="31"/>
      <c r="I48" s="31"/>
    </row>
    <row r="49" spans="4:19" ht="12.75">
      <c r="D49" s="12"/>
      <c r="E49" s="12"/>
      <c r="F49" s="12"/>
      <c r="G49" s="31"/>
      <c r="H49" s="31"/>
      <c r="I49" s="31"/>
      <c r="Q49" s="10"/>
      <c r="R49" s="10"/>
      <c r="S49" s="10"/>
    </row>
    <row r="50" spans="4:9" ht="12.75">
      <c r="D50" s="12"/>
      <c r="E50" s="12"/>
      <c r="F50" s="12"/>
      <c r="G50" s="12"/>
      <c r="H50" s="12"/>
      <c r="I50" s="12"/>
    </row>
    <row r="51" spans="4:9" ht="12.75">
      <c r="D51" s="12"/>
      <c r="E51" s="12"/>
      <c r="F51" s="12"/>
      <c r="G51" s="12"/>
      <c r="H51" s="12"/>
      <c r="I51" s="12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9" ht="12.75">
      <c r="D80" s="32"/>
      <c r="E80" s="12"/>
      <c r="F80" s="12"/>
      <c r="G80" s="12"/>
      <c r="H80" s="12"/>
      <c r="I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5" t="s">
        <v>199</v>
      </c>
      <c r="B1" s="265"/>
      <c r="C1" s="265"/>
      <c r="D1" s="265"/>
      <c r="E1" s="265"/>
      <c r="F1" s="265"/>
      <c r="G1" s="265"/>
      <c r="H1" s="270"/>
    </row>
    <row r="2" spans="1:8" ht="12.75">
      <c r="A2" s="78"/>
      <c r="B2" s="79">
        <v>2013</v>
      </c>
      <c r="C2" s="79">
        <v>2014</v>
      </c>
      <c r="D2" s="159">
        <v>2015</v>
      </c>
      <c r="E2" s="159">
        <v>2016</v>
      </c>
      <c r="F2" s="159">
        <v>2017</v>
      </c>
      <c r="G2" s="159" t="s">
        <v>242</v>
      </c>
      <c r="H2" s="159" t="s">
        <v>244</v>
      </c>
    </row>
    <row r="3" spans="1:8" ht="12.75">
      <c r="A3" s="63" t="s">
        <v>32</v>
      </c>
      <c r="B3" s="80">
        <v>30</v>
      </c>
      <c r="C3" s="80">
        <v>30</v>
      </c>
      <c r="D3" s="80">
        <v>31</v>
      </c>
      <c r="E3" s="80">
        <v>30</v>
      </c>
      <c r="F3" s="80">
        <v>44</v>
      </c>
      <c r="G3" s="80">
        <v>45</v>
      </c>
      <c r="H3" s="80">
        <v>45</v>
      </c>
    </row>
    <row r="4" spans="1:8" ht="12.75">
      <c r="A4" s="184" t="s">
        <v>198</v>
      </c>
      <c r="B4" s="71">
        <v>1</v>
      </c>
      <c r="C4" s="71">
        <v>1</v>
      </c>
      <c r="D4" s="71">
        <v>1</v>
      </c>
      <c r="E4" s="71">
        <v>1</v>
      </c>
      <c r="F4" s="71">
        <v>1</v>
      </c>
      <c r="G4" s="71">
        <v>1</v>
      </c>
      <c r="H4" s="71">
        <v>1</v>
      </c>
    </row>
    <row r="5" spans="1:8" ht="12.75">
      <c r="A5" s="81" t="s">
        <v>33</v>
      </c>
      <c r="B5" s="72">
        <v>1</v>
      </c>
      <c r="C5" s="72">
        <v>1</v>
      </c>
      <c r="D5" s="71">
        <v>1</v>
      </c>
      <c r="E5" s="71">
        <v>1</v>
      </c>
      <c r="F5" s="71">
        <v>1</v>
      </c>
      <c r="G5" s="71">
        <v>1</v>
      </c>
      <c r="H5" s="71">
        <v>1</v>
      </c>
    </row>
    <row r="6" spans="1:8" ht="12.75">
      <c r="A6" s="81" t="s">
        <v>51</v>
      </c>
      <c r="B6" s="72">
        <v>26</v>
      </c>
      <c r="C6" s="72">
        <v>27</v>
      </c>
      <c r="D6" s="71">
        <v>31</v>
      </c>
      <c r="E6" s="71">
        <v>30</v>
      </c>
      <c r="F6" s="71">
        <v>43</v>
      </c>
      <c r="G6" s="71">
        <v>42</v>
      </c>
      <c r="H6" s="71">
        <v>42</v>
      </c>
    </row>
    <row r="7" spans="1:8" ht="12.75">
      <c r="A7" s="81" t="s">
        <v>34</v>
      </c>
      <c r="B7" s="72">
        <v>6</v>
      </c>
      <c r="C7" s="72">
        <v>6</v>
      </c>
      <c r="D7" s="71">
        <v>6</v>
      </c>
      <c r="E7" s="71">
        <v>3</v>
      </c>
      <c r="F7" s="71">
        <v>3</v>
      </c>
      <c r="G7" s="71">
        <v>3</v>
      </c>
      <c r="H7" s="71">
        <v>3</v>
      </c>
    </row>
    <row r="8" spans="1:8" ht="12.75">
      <c r="A8" s="81" t="s">
        <v>35</v>
      </c>
      <c r="B8" s="72">
        <v>37</v>
      </c>
      <c r="C8" s="72">
        <v>37</v>
      </c>
      <c r="D8" s="71">
        <v>38</v>
      </c>
      <c r="E8" s="71">
        <v>36</v>
      </c>
      <c r="F8" s="71">
        <v>47</v>
      </c>
      <c r="G8" s="71">
        <v>47</v>
      </c>
      <c r="H8" s="71">
        <v>47</v>
      </c>
    </row>
    <row r="9" spans="1:8" ht="12.75">
      <c r="A9" s="81" t="s">
        <v>36</v>
      </c>
      <c r="B9" s="72">
        <v>11</v>
      </c>
      <c r="C9" s="72">
        <v>12</v>
      </c>
      <c r="D9" s="71">
        <v>12</v>
      </c>
      <c r="E9" s="71">
        <v>12</v>
      </c>
      <c r="F9" s="71">
        <v>16</v>
      </c>
      <c r="G9" s="71">
        <v>15</v>
      </c>
      <c r="H9" s="71">
        <v>15</v>
      </c>
    </row>
    <row r="10" spans="1:8" ht="12.75">
      <c r="A10" s="81" t="s">
        <v>37</v>
      </c>
      <c r="B10" s="72">
        <v>80</v>
      </c>
      <c r="C10" s="72">
        <v>84</v>
      </c>
      <c r="D10" s="71">
        <v>96</v>
      </c>
      <c r="E10" s="71">
        <v>102</v>
      </c>
      <c r="F10" s="71">
        <v>142</v>
      </c>
      <c r="G10" s="71">
        <v>147</v>
      </c>
      <c r="H10" s="71">
        <v>143</v>
      </c>
    </row>
    <row r="11" spans="1:8" ht="12.75">
      <c r="A11" s="81" t="s">
        <v>38</v>
      </c>
      <c r="B11" s="72">
        <v>2</v>
      </c>
      <c r="C11" s="72">
        <v>2</v>
      </c>
      <c r="D11" s="71">
        <v>1</v>
      </c>
      <c r="E11" s="71">
        <v>1</v>
      </c>
      <c r="F11" s="71">
        <v>1</v>
      </c>
      <c r="G11" s="71">
        <v>1</v>
      </c>
      <c r="H11" s="71">
        <v>1</v>
      </c>
    </row>
    <row r="12" spans="1:9" ht="12.75">
      <c r="A12" s="81" t="s">
        <v>52</v>
      </c>
      <c r="B12" s="72">
        <v>2</v>
      </c>
      <c r="C12" s="72">
        <v>1</v>
      </c>
      <c r="D12" s="71">
        <v>1</v>
      </c>
      <c r="E12" s="71">
        <v>1</v>
      </c>
      <c r="F12" s="71">
        <v>1</v>
      </c>
      <c r="G12" s="71">
        <v>1</v>
      </c>
      <c r="H12" s="71">
        <v>1</v>
      </c>
      <c r="I12" s="71"/>
    </row>
    <row r="13" spans="1:8" ht="12.75">
      <c r="A13" s="81" t="s">
        <v>39</v>
      </c>
      <c r="B13" s="72">
        <v>11</v>
      </c>
      <c r="C13" s="72">
        <v>10</v>
      </c>
      <c r="D13" s="71">
        <v>11</v>
      </c>
      <c r="E13" s="71">
        <v>10</v>
      </c>
      <c r="F13" s="71">
        <v>11</v>
      </c>
      <c r="G13" s="71">
        <v>11</v>
      </c>
      <c r="H13" s="71">
        <v>11</v>
      </c>
    </row>
    <row r="14" spans="1:8" ht="12.75">
      <c r="A14" s="81" t="s">
        <v>40</v>
      </c>
      <c r="B14" s="72">
        <v>4</v>
      </c>
      <c r="C14" s="72">
        <v>4</v>
      </c>
      <c r="D14" s="71">
        <v>4</v>
      </c>
      <c r="E14" s="71">
        <v>4</v>
      </c>
      <c r="F14" s="71">
        <v>4</v>
      </c>
      <c r="G14" s="71">
        <v>4</v>
      </c>
      <c r="H14" s="71">
        <v>4</v>
      </c>
    </row>
    <row r="15" spans="1:8" ht="12.75">
      <c r="A15" s="81" t="s">
        <v>41</v>
      </c>
      <c r="B15" s="72">
        <v>4</v>
      </c>
      <c r="C15" s="72">
        <v>3</v>
      </c>
      <c r="D15" s="71">
        <v>3</v>
      </c>
      <c r="E15" s="71">
        <v>3</v>
      </c>
      <c r="F15" s="71">
        <v>3</v>
      </c>
      <c r="G15" s="71">
        <v>3</v>
      </c>
      <c r="H15" s="71">
        <v>3</v>
      </c>
    </row>
    <row r="16" spans="1:8" ht="12.75">
      <c r="A16" s="81" t="s">
        <v>42</v>
      </c>
      <c r="B16" s="72">
        <v>6</v>
      </c>
      <c r="C16" s="72">
        <v>6</v>
      </c>
      <c r="D16" s="71">
        <v>6</v>
      </c>
      <c r="E16" s="71">
        <v>3</v>
      </c>
      <c r="F16" s="71">
        <v>3</v>
      </c>
      <c r="G16" s="71">
        <v>3</v>
      </c>
      <c r="H16" s="71">
        <v>3</v>
      </c>
    </row>
    <row r="17" spans="1:8" ht="12.75">
      <c r="A17" s="81" t="s">
        <v>43</v>
      </c>
      <c r="B17" s="72">
        <v>20</v>
      </c>
      <c r="C17" s="72">
        <v>22</v>
      </c>
      <c r="D17" s="71">
        <v>24</v>
      </c>
      <c r="E17" s="71">
        <v>23</v>
      </c>
      <c r="F17" s="71">
        <v>28</v>
      </c>
      <c r="G17" s="71">
        <v>28</v>
      </c>
      <c r="H17" s="71">
        <v>28</v>
      </c>
    </row>
    <row r="18" spans="1:8" ht="12.75">
      <c r="A18" s="81" t="s">
        <v>44</v>
      </c>
      <c r="B18" s="72">
        <v>11</v>
      </c>
      <c r="C18" s="72">
        <v>9</v>
      </c>
      <c r="D18" s="71">
        <v>9</v>
      </c>
      <c r="E18" s="71">
        <v>9</v>
      </c>
      <c r="F18" s="71">
        <v>7</v>
      </c>
      <c r="G18" s="71">
        <v>7</v>
      </c>
      <c r="H18" s="71">
        <v>7</v>
      </c>
    </row>
    <row r="19" spans="1:8" ht="12.75">
      <c r="A19" s="81" t="s">
        <v>45</v>
      </c>
      <c r="B19" s="72">
        <v>2</v>
      </c>
      <c r="C19" s="72">
        <v>2</v>
      </c>
      <c r="D19" s="71">
        <v>2</v>
      </c>
      <c r="E19" s="71">
        <v>2</v>
      </c>
      <c r="F19" s="71">
        <v>3</v>
      </c>
      <c r="G19" s="71">
        <v>3</v>
      </c>
      <c r="H19" s="71">
        <v>3</v>
      </c>
    </row>
    <row r="20" spans="1:8" ht="12.75">
      <c r="A20" s="81" t="s">
        <v>46</v>
      </c>
      <c r="B20" s="72">
        <v>5</v>
      </c>
      <c r="C20" s="72">
        <v>4</v>
      </c>
      <c r="D20" s="71">
        <v>4</v>
      </c>
      <c r="E20" s="71">
        <v>4</v>
      </c>
      <c r="F20" s="71">
        <v>3</v>
      </c>
      <c r="G20" s="71">
        <v>3</v>
      </c>
      <c r="H20" s="71">
        <v>3</v>
      </c>
    </row>
    <row r="21" spans="1:8" ht="12.75">
      <c r="A21" s="81" t="s">
        <v>164</v>
      </c>
      <c r="B21" s="72"/>
      <c r="C21" s="72">
        <v>5</v>
      </c>
      <c r="D21" s="72">
        <v>5</v>
      </c>
      <c r="E21" s="71">
        <v>7</v>
      </c>
      <c r="F21" s="71">
        <v>15</v>
      </c>
      <c r="G21" s="71">
        <v>15</v>
      </c>
      <c r="H21" s="71">
        <v>15</v>
      </c>
    </row>
    <row r="22" spans="1:8" ht="12.75">
      <c r="A22" s="63" t="s">
        <v>20</v>
      </c>
      <c r="B22" s="82">
        <v>229</v>
      </c>
      <c r="C22" s="82">
        <v>236</v>
      </c>
      <c r="D22" s="82">
        <v>255</v>
      </c>
      <c r="E22" s="82">
        <v>252</v>
      </c>
      <c r="F22" s="82">
        <v>332</v>
      </c>
      <c r="G22" s="82">
        <v>335</v>
      </c>
      <c r="H22" s="82">
        <v>331</v>
      </c>
    </row>
    <row r="23" spans="1:9" ht="12.75">
      <c r="A23" s="81" t="s">
        <v>63</v>
      </c>
      <c r="B23" s="72">
        <v>19</v>
      </c>
      <c r="C23" s="72">
        <v>23</v>
      </c>
      <c r="D23" s="72">
        <v>20</v>
      </c>
      <c r="E23" s="72">
        <v>21</v>
      </c>
      <c r="F23" s="72">
        <v>27</v>
      </c>
      <c r="G23" s="72">
        <v>28</v>
      </c>
      <c r="H23" s="72">
        <v>28</v>
      </c>
      <c r="I23" s="10"/>
    </row>
    <row r="24" spans="1:8" ht="12.75">
      <c r="A24" s="81" t="s">
        <v>64</v>
      </c>
      <c r="B24" s="72">
        <v>8</v>
      </c>
      <c r="C24" s="72">
        <v>9</v>
      </c>
      <c r="D24" s="72">
        <v>9</v>
      </c>
      <c r="E24" s="72">
        <v>9</v>
      </c>
      <c r="F24" s="72">
        <v>15</v>
      </c>
      <c r="G24" s="72">
        <v>15</v>
      </c>
      <c r="H24" s="72">
        <v>15</v>
      </c>
    </row>
    <row r="25" spans="1:8" ht="12.75">
      <c r="A25" s="81" t="s">
        <v>65</v>
      </c>
      <c r="B25" s="72">
        <v>31</v>
      </c>
      <c r="C25" s="72">
        <v>33</v>
      </c>
      <c r="D25" s="72">
        <v>35</v>
      </c>
      <c r="E25" s="72">
        <v>38</v>
      </c>
      <c r="F25" s="72">
        <v>45</v>
      </c>
      <c r="G25" s="72">
        <v>45</v>
      </c>
      <c r="H25" s="72">
        <v>45</v>
      </c>
    </row>
    <row r="26" spans="1:8" ht="12.75">
      <c r="A26" s="81" t="s">
        <v>53</v>
      </c>
      <c r="B26" s="72">
        <v>1</v>
      </c>
      <c r="C26" s="72">
        <v>1</v>
      </c>
      <c r="D26" s="72">
        <v>1</v>
      </c>
      <c r="E26" s="72">
        <v>1</v>
      </c>
      <c r="F26" s="72">
        <v>1</v>
      </c>
      <c r="G26" s="72">
        <v>1</v>
      </c>
      <c r="H26" s="72">
        <v>1</v>
      </c>
    </row>
    <row r="27" spans="1:8" ht="12.75">
      <c r="A27" s="63" t="s">
        <v>21</v>
      </c>
      <c r="B27" s="82">
        <v>59</v>
      </c>
      <c r="C27" s="82">
        <v>66</v>
      </c>
      <c r="D27" s="82">
        <v>65</v>
      </c>
      <c r="E27" s="82">
        <v>68</v>
      </c>
      <c r="F27" s="82">
        <v>88</v>
      </c>
      <c r="G27" s="82">
        <v>89</v>
      </c>
      <c r="H27" s="82">
        <v>89</v>
      </c>
    </row>
    <row r="28" spans="1:8" ht="12.75">
      <c r="A28" s="81" t="s">
        <v>47</v>
      </c>
      <c r="B28" s="72">
        <v>30</v>
      </c>
      <c r="C28" s="72">
        <v>29</v>
      </c>
      <c r="D28" s="72">
        <v>28</v>
      </c>
      <c r="E28" s="72">
        <v>31</v>
      </c>
      <c r="F28" s="72">
        <v>40</v>
      </c>
      <c r="G28" s="72">
        <v>40</v>
      </c>
      <c r="H28" s="72">
        <v>40</v>
      </c>
    </row>
    <row r="29" spans="1:8" ht="12.75">
      <c r="A29" s="81" t="s">
        <v>66</v>
      </c>
      <c r="B29" s="72">
        <v>21</v>
      </c>
      <c r="C29" s="72">
        <v>23</v>
      </c>
      <c r="D29" s="72">
        <v>26</v>
      </c>
      <c r="E29" s="72">
        <v>28</v>
      </c>
      <c r="F29" s="72">
        <v>45</v>
      </c>
      <c r="G29" s="72">
        <v>44</v>
      </c>
      <c r="H29" s="72">
        <v>44</v>
      </c>
    </row>
    <row r="30" spans="1:8" ht="12.75">
      <c r="A30" s="81" t="s">
        <v>49</v>
      </c>
      <c r="B30" s="72">
        <v>23</v>
      </c>
      <c r="C30" s="72">
        <v>28</v>
      </c>
      <c r="D30" s="71">
        <v>30</v>
      </c>
      <c r="E30" s="72">
        <v>28</v>
      </c>
      <c r="F30" s="72">
        <v>47</v>
      </c>
      <c r="G30" s="72">
        <v>45</v>
      </c>
      <c r="H30" s="72">
        <v>45</v>
      </c>
    </row>
    <row r="31" spans="1:8" ht="12.75">
      <c r="A31" s="81" t="s">
        <v>153</v>
      </c>
      <c r="B31" s="72">
        <v>12</v>
      </c>
      <c r="C31" s="72">
        <v>15</v>
      </c>
      <c r="D31" s="72">
        <v>25</v>
      </c>
      <c r="E31" s="72">
        <v>25</v>
      </c>
      <c r="F31" s="72">
        <v>30</v>
      </c>
      <c r="G31" s="72">
        <v>30</v>
      </c>
      <c r="H31" s="72">
        <v>30</v>
      </c>
    </row>
    <row r="32" spans="1:8" ht="12.75">
      <c r="A32" s="81" t="s">
        <v>161</v>
      </c>
      <c r="B32" s="72">
        <v>7</v>
      </c>
      <c r="C32" s="72">
        <v>8</v>
      </c>
      <c r="D32" s="72">
        <v>10</v>
      </c>
      <c r="E32" s="72">
        <v>10</v>
      </c>
      <c r="F32" s="72">
        <v>11</v>
      </c>
      <c r="G32" s="72">
        <v>10</v>
      </c>
      <c r="H32" s="72">
        <v>10</v>
      </c>
    </row>
    <row r="33" spans="1:8" ht="12.75">
      <c r="A33" s="81" t="s">
        <v>168</v>
      </c>
      <c r="B33" s="72"/>
      <c r="C33" s="72">
        <v>1</v>
      </c>
      <c r="D33" s="72">
        <v>1</v>
      </c>
      <c r="E33" s="72">
        <v>4</v>
      </c>
      <c r="F33" s="72">
        <v>6</v>
      </c>
      <c r="G33" s="72">
        <v>8</v>
      </c>
      <c r="H33" s="72">
        <v>8</v>
      </c>
    </row>
    <row r="34" spans="1:8" ht="12.75">
      <c r="A34" s="83" t="s">
        <v>22</v>
      </c>
      <c r="B34" s="80">
        <v>93</v>
      </c>
      <c r="C34" s="80">
        <v>104</v>
      </c>
      <c r="D34" s="80">
        <v>120</v>
      </c>
      <c r="E34" s="80">
        <v>126</v>
      </c>
      <c r="F34" s="80">
        <v>179</v>
      </c>
      <c r="G34" s="80">
        <v>177</v>
      </c>
      <c r="H34" s="80">
        <v>177</v>
      </c>
    </row>
    <row r="35" spans="1:8" ht="12.75">
      <c r="A35" s="83" t="s">
        <v>50</v>
      </c>
      <c r="B35" s="80">
        <v>1</v>
      </c>
      <c r="C35" s="80">
        <v>1</v>
      </c>
      <c r="D35" s="80">
        <v>1</v>
      </c>
      <c r="E35" s="80">
        <v>1</v>
      </c>
      <c r="F35" s="80">
        <v>1</v>
      </c>
      <c r="G35" s="80">
        <v>1</v>
      </c>
      <c r="H35" s="80">
        <v>1</v>
      </c>
    </row>
    <row r="36" spans="1:8" ht="12.75">
      <c r="A36" s="63" t="s">
        <v>150</v>
      </c>
      <c r="B36" s="80">
        <v>1</v>
      </c>
      <c r="C36" s="80">
        <v>1</v>
      </c>
      <c r="D36" s="80">
        <v>1</v>
      </c>
      <c r="E36" s="80">
        <v>1</v>
      </c>
      <c r="F36" s="80">
        <v>6</v>
      </c>
      <c r="G36" s="80">
        <v>6</v>
      </c>
      <c r="H36" s="80">
        <v>6</v>
      </c>
    </row>
    <row r="37" spans="1:8" ht="12.75">
      <c r="A37" s="63" t="s">
        <v>54</v>
      </c>
      <c r="B37" s="80">
        <v>52</v>
      </c>
      <c r="C37" s="80">
        <v>43</v>
      </c>
      <c r="D37" s="80">
        <v>54</v>
      </c>
      <c r="E37" s="80">
        <v>73</v>
      </c>
      <c r="F37" s="80">
        <v>102</v>
      </c>
      <c r="G37" s="80">
        <v>113</v>
      </c>
      <c r="H37" s="80">
        <v>113</v>
      </c>
    </row>
    <row r="38" spans="1:8" ht="12.75">
      <c r="A38" s="182" t="s">
        <v>238</v>
      </c>
      <c r="B38" s="72"/>
      <c r="C38" s="72"/>
      <c r="D38" s="72"/>
      <c r="E38" s="72"/>
      <c r="F38" s="72"/>
      <c r="G38" s="72">
        <v>42</v>
      </c>
      <c r="H38" s="72">
        <v>42</v>
      </c>
    </row>
    <row r="39" spans="1:8" ht="12.75">
      <c r="A39" s="182" t="s">
        <v>239</v>
      </c>
      <c r="B39" s="72"/>
      <c r="C39" s="72"/>
      <c r="D39" s="72"/>
      <c r="E39" s="72"/>
      <c r="F39" s="72"/>
      <c r="G39" s="72">
        <v>12</v>
      </c>
      <c r="H39" s="72">
        <v>12</v>
      </c>
    </row>
    <row r="40" spans="1:8" ht="12.75">
      <c r="A40" s="182" t="s">
        <v>240</v>
      </c>
      <c r="B40" s="72"/>
      <c r="C40" s="72"/>
      <c r="D40" s="72"/>
      <c r="E40" s="72"/>
      <c r="F40" s="72"/>
      <c r="G40" s="72">
        <v>28</v>
      </c>
      <c r="H40" s="72">
        <v>28</v>
      </c>
    </row>
    <row r="41" spans="1:8" ht="12.75">
      <c r="A41" s="235" t="s">
        <v>241</v>
      </c>
      <c r="B41" s="72"/>
      <c r="C41" s="72"/>
      <c r="D41" s="72"/>
      <c r="E41" s="72"/>
      <c r="F41" s="72"/>
      <c r="G41" s="72">
        <v>31</v>
      </c>
      <c r="H41" s="72">
        <v>31</v>
      </c>
    </row>
    <row r="42" spans="1:8" ht="12.75">
      <c r="A42" s="63" t="s">
        <v>165</v>
      </c>
      <c r="B42" s="80"/>
      <c r="C42" s="80">
        <v>11</v>
      </c>
      <c r="D42" s="80">
        <v>10</v>
      </c>
      <c r="E42" s="80">
        <v>13</v>
      </c>
      <c r="F42" s="80">
        <v>23</v>
      </c>
      <c r="G42" s="80">
        <v>26</v>
      </c>
      <c r="H42" s="80">
        <v>26</v>
      </c>
    </row>
    <row r="43" spans="1:8" ht="12.75">
      <c r="A43" s="63" t="s">
        <v>166</v>
      </c>
      <c r="B43" s="80">
        <v>1</v>
      </c>
      <c r="C43" s="80">
        <v>3</v>
      </c>
      <c r="D43" s="80">
        <v>3</v>
      </c>
      <c r="E43" s="80">
        <v>3</v>
      </c>
      <c r="F43" s="80">
        <v>8</v>
      </c>
      <c r="G43" s="80">
        <v>5</v>
      </c>
      <c r="H43" s="80">
        <v>5</v>
      </c>
    </row>
    <row r="44" spans="1:8" ht="12.75">
      <c r="A44" s="63" t="s">
        <v>163</v>
      </c>
      <c r="B44" s="80">
        <v>16</v>
      </c>
      <c r="C44" s="80">
        <v>14</v>
      </c>
      <c r="D44" s="80">
        <v>13</v>
      </c>
      <c r="E44" s="80">
        <v>10</v>
      </c>
      <c r="F44" s="80">
        <v>10</v>
      </c>
      <c r="G44" s="80">
        <v>10</v>
      </c>
      <c r="H44" s="80">
        <v>10</v>
      </c>
    </row>
    <row r="45" spans="1:8" ht="12.75">
      <c r="A45" s="63" t="s">
        <v>176</v>
      </c>
      <c r="B45" s="80"/>
      <c r="C45" s="80">
        <v>2</v>
      </c>
      <c r="D45" s="80">
        <v>2</v>
      </c>
      <c r="E45" s="80">
        <v>2</v>
      </c>
      <c r="F45" s="80">
        <v>1</v>
      </c>
      <c r="G45" s="80">
        <v>1</v>
      </c>
      <c r="H45" s="80">
        <v>1</v>
      </c>
    </row>
    <row r="46" spans="1:8" ht="12.75">
      <c r="A46" s="84" t="s">
        <v>62</v>
      </c>
      <c r="B46" s="85">
        <v>482</v>
      </c>
      <c r="C46" s="85">
        <v>511</v>
      </c>
      <c r="D46" s="85">
        <v>555</v>
      </c>
      <c r="E46" s="85">
        <v>579</v>
      </c>
      <c r="F46" s="85">
        <v>794</v>
      </c>
      <c r="G46" s="85">
        <v>808</v>
      </c>
      <c r="H46" s="85">
        <v>804</v>
      </c>
    </row>
    <row r="47" spans="1:7" ht="12.75">
      <c r="A47" s="51" t="s">
        <v>149</v>
      </c>
      <c r="B47" s="51"/>
      <c r="C47" s="77"/>
      <c r="D47" s="77"/>
      <c r="E47" s="77"/>
      <c r="F47" s="77"/>
      <c r="G47" s="77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L1">
      <selection activeCell="R11" sqref="R11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9.28125" style="0" customWidth="1"/>
    <col min="8" max="8" width="10.1406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8.7109375" style="0" customWidth="1"/>
    <col min="18" max="18" width="10.00390625" style="0" customWidth="1"/>
    <col min="19" max="19" width="12.28125" style="12" customWidth="1"/>
    <col min="20" max="20" width="9.140625" style="201" customWidth="1"/>
  </cols>
  <sheetData>
    <row r="1" spans="1:19" ht="20.25" customHeight="1">
      <c r="A1" s="273" t="s">
        <v>188</v>
      </c>
      <c r="B1" s="273"/>
      <c r="C1" s="273"/>
      <c r="D1" s="273"/>
      <c r="E1" s="273"/>
      <c r="F1" s="163"/>
      <c r="G1" s="212"/>
      <c r="H1" s="191"/>
      <c r="I1" s="234"/>
      <c r="K1" s="274" t="s">
        <v>189</v>
      </c>
      <c r="L1" s="269"/>
      <c r="M1" s="269"/>
      <c r="N1" s="269"/>
      <c r="O1" s="269"/>
      <c r="P1" s="269"/>
      <c r="Q1" s="269"/>
      <c r="R1" s="266"/>
      <c r="S1" s="270"/>
    </row>
    <row r="2" spans="1:19" ht="12.75">
      <c r="A2" s="86" t="s">
        <v>174</v>
      </c>
      <c r="B2" s="87">
        <v>2013</v>
      </c>
      <c r="C2" s="87">
        <v>2014</v>
      </c>
      <c r="D2" s="87">
        <v>2015</v>
      </c>
      <c r="E2" s="140">
        <v>2016</v>
      </c>
      <c r="F2" s="140">
        <v>2017</v>
      </c>
      <c r="G2" s="50" t="s">
        <v>242</v>
      </c>
      <c r="H2" s="164" t="s">
        <v>244</v>
      </c>
      <c r="I2" s="164" t="s">
        <v>236</v>
      </c>
      <c r="K2" s="86" t="s">
        <v>173</v>
      </c>
      <c r="L2" s="87">
        <v>2013</v>
      </c>
      <c r="M2" s="87">
        <v>2014</v>
      </c>
      <c r="N2" s="87">
        <v>2015</v>
      </c>
      <c r="O2" s="140">
        <v>2016</v>
      </c>
      <c r="P2" s="140">
        <v>2017</v>
      </c>
      <c r="Q2" s="50" t="s">
        <v>242</v>
      </c>
      <c r="R2" s="164" t="s">
        <v>244</v>
      </c>
      <c r="S2" s="164" t="s">
        <v>236</v>
      </c>
    </row>
    <row r="3" spans="1:19" ht="12.75">
      <c r="A3" s="88" t="s">
        <v>32</v>
      </c>
      <c r="B3" s="80">
        <v>442</v>
      </c>
      <c r="C3" s="80">
        <v>1575</v>
      </c>
      <c r="D3" s="80">
        <v>3413</v>
      </c>
      <c r="E3" s="80">
        <v>5044</v>
      </c>
      <c r="F3" s="80">
        <v>3951.4606940999997</v>
      </c>
      <c r="G3" s="80">
        <v>0</v>
      </c>
      <c r="H3" s="80">
        <v>0</v>
      </c>
      <c r="I3" s="80">
        <v>3941</v>
      </c>
      <c r="K3" s="112" t="s">
        <v>225</v>
      </c>
      <c r="P3">
        <v>0</v>
      </c>
      <c r="Q3" s="113">
        <v>5</v>
      </c>
      <c r="R3" s="113">
        <v>0</v>
      </c>
      <c r="S3" s="113">
        <v>17</v>
      </c>
    </row>
    <row r="4" spans="1:19" ht="12.75">
      <c r="A4" s="182" t="s">
        <v>198</v>
      </c>
      <c r="B4" s="71"/>
      <c r="C4" s="71">
        <v>106</v>
      </c>
      <c r="D4" s="71">
        <v>20</v>
      </c>
      <c r="E4" s="71">
        <v>1</v>
      </c>
      <c r="F4" s="71">
        <v>0</v>
      </c>
      <c r="G4" s="71">
        <v>0</v>
      </c>
      <c r="H4" s="71">
        <v>0</v>
      </c>
      <c r="I4" s="71">
        <v>3</v>
      </c>
      <c r="K4" s="112" t="s">
        <v>4</v>
      </c>
      <c r="L4" s="113">
        <v>42</v>
      </c>
      <c r="M4" s="113">
        <v>38</v>
      </c>
      <c r="N4" s="113">
        <v>90.234087</v>
      </c>
      <c r="O4" s="113">
        <v>103</v>
      </c>
      <c r="P4" s="113">
        <v>77.4380563</v>
      </c>
      <c r="Q4" s="113">
        <v>0</v>
      </c>
      <c r="R4" s="113">
        <v>0</v>
      </c>
      <c r="S4" s="113">
        <v>106</v>
      </c>
    </row>
    <row r="5" spans="1:19" ht="12.75">
      <c r="A5" s="89" t="s">
        <v>33</v>
      </c>
      <c r="B5" s="72">
        <v>0</v>
      </c>
      <c r="C5" s="72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K5" s="112" t="s">
        <v>29</v>
      </c>
      <c r="L5" s="113">
        <v>0</v>
      </c>
      <c r="M5" s="113">
        <v>0</v>
      </c>
      <c r="N5" s="113">
        <v>2.294215</v>
      </c>
      <c r="O5" s="113">
        <v>8</v>
      </c>
      <c r="P5" s="113"/>
      <c r="Q5" s="113"/>
      <c r="R5" s="113"/>
      <c r="S5" s="113"/>
    </row>
    <row r="6" spans="1:19" ht="12.75">
      <c r="A6" s="89" t="s">
        <v>51</v>
      </c>
      <c r="B6" s="72">
        <v>955</v>
      </c>
      <c r="C6" s="72">
        <v>817</v>
      </c>
      <c r="D6" s="72">
        <v>706</v>
      </c>
      <c r="E6" s="72">
        <v>1728</v>
      </c>
      <c r="F6" s="72">
        <v>689.978425</v>
      </c>
      <c r="G6" s="72">
        <v>0</v>
      </c>
      <c r="H6" s="72">
        <v>0</v>
      </c>
      <c r="I6" s="72">
        <v>1232</v>
      </c>
      <c r="K6" s="205" t="s">
        <v>218</v>
      </c>
      <c r="P6" s="113">
        <v>27.721058</v>
      </c>
      <c r="Q6" s="113">
        <v>0</v>
      </c>
      <c r="R6" s="113">
        <v>0</v>
      </c>
      <c r="S6" s="113">
        <v>0</v>
      </c>
    </row>
    <row r="7" spans="1:19" ht="12.75">
      <c r="A7" s="89" t="s">
        <v>34</v>
      </c>
      <c r="B7" s="72">
        <v>30</v>
      </c>
      <c r="C7" s="72">
        <v>22</v>
      </c>
      <c r="D7" s="72">
        <v>141</v>
      </c>
      <c r="E7" s="72">
        <v>137</v>
      </c>
      <c r="F7" s="72">
        <v>24.531341299999998</v>
      </c>
      <c r="G7" s="72">
        <v>0</v>
      </c>
      <c r="H7" s="72">
        <v>0</v>
      </c>
      <c r="I7" s="72">
        <v>102</v>
      </c>
      <c r="K7" s="112" t="s">
        <v>5</v>
      </c>
      <c r="L7" s="113">
        <v>1712</v>
      </c>
      <c r="M7" s="113">
        <v>1739</v>
      </c>
      <c r="N7" s="113">
        <v>2209.570601</v>
      </c>
      <c r="O7" s="113">
        <v>2827</v>
      </c>
      <c r="P7" s="113">
        <v>1875.6078127</v>
      </c>
      <c r="Q7" s="113">
        <v>0</v>
      </c>
      <c r="R7" s="113">
        <v>0</v>
      </c>
      <c r="S7" s="113">
        <v>3933</v>
      </c>
    </row>
    <row r="8" spans="1:19" ht="12.75">
      <c r="A8" s="89" t="s">
        <v>35</v>
      </c>
      <c r="B8" s="72">
        <v>290</v>
      </c>
      <c r="C8" s="72">
        <v>114</v>
      </c>
      <c r="D8" s="72">
        <v>202</v>
      </c>
      <c r="E8" s="72">
        <v>1043</v>
      </c>
      <c r="F8" s="72">
        <v>690.2412177</v>
      </c>
      <c r="G8" s="72">
        <v>0</v>
      </c>
      <c r="H8" s="72">
        <v>0</v>
      </c>
      <c r="I8" s="72">
        <v>1595</v>
      </c>
      <c r="K8" s="112" t="s">
        <v>154</v>
      </c>
      <c r="L8" s="113">
        <v>9</v>
      </c>
      <c r="M8" s="113">
        <v>4</v>
      </c>
      <c r="N8" s="113">
        <v>25.084599</v>
      </c>
      <c r="O8" s="113">
        <v>46</v>
      </c>
      <c r="P8" s="113">
        <v>91.6000431</v>
      </c>
      <c r="Q8" s="113">
        <v>0</v>
      </c>
      <c r="R8" s="113">
        <v>0</v>
      </c>
      <c r="S8" s="113">
        <v>83</v>
      </c>
    </row>
    <row r="9" spans="1:19" ht="12.75">
      <c r="A9" s="89" t="s">
        <v>36</v>
      </c>
      <c r="B9" s="72">
        <v>483</v>
      </c>
      <c r="C9" s="72">
        <v>189</v>
      </c>
      <c r="D9" s="72">
        <v>471</v>
      </c>
      <c r="E9" s="72">
        <v>875</v>
      </c>
      <c r="F9" s="72">
        <v>281.42087219999996</v>
      </c>
      <c r="G9" s="72">
        <v>0</v>
      </c>
      <c r="H9" s="72">
        <v>0</v>
      </c>
      <c r="I9" s="72">
        <v>928</v>
      </c>
      <c r="K9" s="112" t="s">
        <v>31</v>
      </c>
      <c r="L9" s="113">
        <v>70</v>
      </c>
      <c r="M9" s="113">
        <v>119</v>
      </c>
      <c r="N9" s="113">
        <v>182.111894</v>
      </c>
      <c r="O9" s="113">
        <v>257</v>
      </c>
      <c r="P9" s="113">
        <v>200.969345</v>
      </c>
      <c r="Q9" s="113">
        <v>0</v>
      </c>
      <c r="R9" s="113">
        <v>0</v>
      </c>
      <c r="S9" s="113">
        <v>254</v>
      </c>
    </row>
    <row r="10" spans="1:19" ht="12.75">
      <c r="A10" s="89" t="s">
        <v>37</v>
      </c>
      <c r="B10" s="72">
        <v>1599</v>
      </c>
      <c r="C10" s="71">
        <v>2503</v>
      </c>
      <c r="D10" s="71">
        <v>5695</v>
      </c>
      <c r="E10" s="71">
        <v>14299</v>
      </c>
      <c r="F10" s="71">
        <v>8897.487677600002</v>
      </c>
      <c r="G10" s="71">
        <v>0</v>
      </c>
      <c r="H10" s="71">
        <v>0</v>
      </c>
      <c r="I10" s="71">
        <v>13606</v>
      </c>
      <c r="K10" s="112" t="s">
        <v>193</v>
      </c>
      <c r="L10" s="113">
        <v>72</v>
      </c>
      <c r="M10" s="113">
        <v>107</v>
      </c>
      <c r="N10" s="113">
        <v>455.437936</v>
      </c>
      <c r="O10" s="113">
        <v>644</v>
      </c>
      <c r="P10" s="113">
        <v>307.9092305</v>
      </c>
      <c r="Q10" s="113">
        <v>0</v>
      </c>
      <c r="R10" s="113">
        <v>0</v>
      </c>
      <c r="S10" s="113">
        <v>892</v>
      </c>
    </row>
    <row r="11" spans="1:19" ht="12.75">
      <c r="A11" s="89" t="s">
        <v>38</v>
      </c>
      <c r="B11" s="72">
        <v>50</v>
      </c>
      <c r="C11" s="72">
        <v>39</v>
      </c>
      <c r="D11" s="72">
        <v>283</v>
      </c>
      <c r="E11" s="72">
        <v>252</v>
      </c>
      <c r="F11" s="72">
        <v>0</v>
      </c>
      <c r="G11" s="72">
        <v>0</v>
      </c>
      <c r="H11" s="72">
        <v>0</v>
      </c>
      <c r="I11" s="72">
        <v>92</v>
      </c>
      <c r="K11" s="112" t="s">
        <v>6</v>
      </c>
      <c r="L11" s="113">
        <v>6878</v>
      </c>
      <c r="M11" s="113">
        <v>5165</v>
      </c>
      <c r="N11" s="113">
        <v>5071.64705</v>
      </c>
      <c r="O11" s="113">
        <v>11078</v>
      </c>
      <c r="P11" s="113">
        <v>6203.99464615</v>
      </c>
      <c r="Q11" s="113">
        <v>0</v>
      </c>
      <c r="R11" s="113">
        <v>0</v>
      </c>
      <c r="S11" s="113">
        <v>11248</v>
      </c>
    </row>
    <row r="12" spans="1:19" ht="12.75">
      <c r="A12" s="89" t="s">
        <v>52</v>
      </c>
      <c r="B12" s="72">
        <v>7</v>
      </c>
      <c r="C12" s="72">
        <v>0</v>
      </c>
      <c r="D12" s="72">
        <v>0</v>
      </c>
      <c r="E12" s="72">
        <v>0</v>
      </c>
      <c r="F12" s="72">
        <v>125.0277886</v>
      </c>
      <c r="G12" s="72">
        <v>0</v>
      </c>
      <c r="H12" s="72">
        <v>0</v>
      </c>
      <c r="I12" s="72">
        <v>275</v>
      </c>
      <c r="K12" s="112" t="s">
        <v>151</v>
      </c>
      <c r="L12" s="113">
        <v>0</v>
      </c>
      <c r="M12" s="113">
        <v>1</v>
      </c>
      <c r="N12" s="113"/>
      <c r="O12" s="113"/>
      <c r="P12" s="113"/>
      <c r="Q12" s="113"/>
      <c r="R12" s="113"/>
      <c r="S12" s="113"/>
    </row>
    <row r="13" spans="1:19" ht="12.75">
      <c r="A13" s="89" t="s">
        <v>39</v>
      </c>
      <c r="B13" s="72">
        <v>9</v>
      </c>
      <c r="C13" s="72">
        <v>9</v>
      </c>
      <c r="D13" s="72">
        <v>9</v>
      </c>
      <c r="E13" s="72">
        <v>19</v>
      </c>
      <c r="F13" s="72">
        <v>12.1778514</v>
      </c>
      <c r="G13" s="72">
        <v>0</v>
      </c>
      <c r="H13" s="72">
        <v>0</v>
      </c>
      <c r="I13" s="72">
        <v>262</v>
      </c>
      <c r="K13" s="162" t="s">
        <v>224</v>
      </c>
      <c r="P13">
        <v>0</v>
      </c>
      <c r="Q13" s="113">
        <v>0</v>
      </c>
      <c r="R13" s="113">
        <v>0</v>
      </c>
      <c r="S13" s="113">
        <v>0</v>
      </c>
    </row>
    <row r="14" spans="1:19" ht="12.75">
      <c r="A14" s="89" t="s">
        <v>40</v>
      </c>
      <c r="B14" s="72">
        <v>112</v>
      </c>
      <c r="C14" s="72">
        <v>51</v>
      </c>
      <c r="D14" s="72">
        <v>98</v>
      </c>
      <c r="E14" s="72">
        <v>248</v>
      </c>
      <c r="F14" s="72">
        <v>47.2875264</v>
      </c>
      <c r="G14" s="72">
        <v>0</v>
      </c>
      <c r="H14" s="72">
        <v>0</v>
      </c>
      <c r="I14" s="72">
        <v>164</v>
      </c>
      <c r="K14" s="112" t="s">
        <v>158</v>
      </c>
      <c r="L14" s="113">
        <v>222</v>
      </c>
      <c r="M14" s="113">
        <v>239</v>
      </c>
      <c r="N14" s="113">
        <v>108.913981</v>
      </c>
      <c r="O14" s="113">
        <v>120</v>
      </c>
      <c r="P14" s="113">
        <v>91.734299</v>
      </c>
      <c r="Q14" s="113">
        <v>0</v>
      </c>
      <c r="R14" s="113">
        <v>0</v>
      </c>
      <c r="S14" s="195">
        <v>263</v>
      </c>
    </row>
    <row r="15" spans="1:19" ht="12.75">
      <c r="A15" s="89" t="s">
        <v>41</v>
      </c>
      <c r="B15" s="72">
        <v>13</v>
      </c>
      <c r="C15" s="72">
        <v>27</v>
      </c>
      <c r="D15" s="72">
        <v>29</v>
      </c>
      <c r="E15" s="72">
        <v>44</v>
      </c>
      <c r="F15" s="72">
        <v>39.646807</v>
      </c>
      <c r="G15" s="72">
        <v>0</v>
      </c>
      <c r="H15" s="72">
        <v>0</v>
      </c>
      <c r="I15" s="72">
        <v>95</v>
      </c>
      <c r="K15" s="112" t="s">
        <v>25</v>
      </c>
      <c r="L15" s="113">
        <v>3</v>
      </c>
      <c r="M15" s="113">
        <v>11</v>
      </c>
      <c r="N15" s="113">
        <v>70.6752</v>
      </c>
      <c r="O15" s="113">
        <v>82</v>
      </c>
      <c r="P15" s="113">
        <v>108.400031</v>
      </c>
      <c r="Q15" s="113">
        <v>0</v>
      </c>
      <c r="R15" s="113">
        <v>0</v>
      </c>
      <c r="S15" s="113">
        <v>110</v>
      </c>
    </row>
    <row r="16" spans="1:19" ht="12.75">
      <c r="A16" s="89" t="s">
        <v>42</v>
      </c>
      <c r="B16" s="72">
        <v>216</v>
      </c>
      <c r="C16" s="72">
        <v>56</v>
      </c>
      <c r="D16" s="72">
        <v>13</v>
      </c>
      <c r="E16" s="72">
        <v>0</v>
      </c>
      <c r="F16" s="72">
        <v>0</v>
      </c>
      <c r="G16" s="72">
        <v>0</v>
      </c>
      <c r="H16" s="72">
        <v>0</v>
      </c>
      <c r="I16" s="72">
        <v>20</v>
      </c>
      <c r="K16" s="112" t="s">
        <v>190</v>
      </c>
      <c r="L16" s="113"/>
      <c r="M16" s="113"/>
      <c r="N16" s="113">
        <v>0</v>
      </c>
      <c r="O16" s="113">
        <v>8</v>
      </c>
      <c r="P16" s="113">
        <v>3.688025</v>
      </c>
      <c r="Q16" s="113">
        <v>0</v>
      </c>
      <c r="R16" s="113">
        <v>0</v>
      </c>
      <c r="S16" s="113">
        <v>11</v>
      </c>
    </row>
    <row r="17" spans="1:19" ht="12.75">
      <c r="A17" s="89" t="s">
        <v>43</v>
      </c>
      <c r="B17" s="72">
        <v>363</v>
      </c>
      <c r="C17" s="71">
        <v>728</v>
      </c>
      <c r="D17" s="71">
        <v>1116</v>
      </c>
      <c r="E17" s="71">
        <v>3514</v>
      </c>
      <c r="F17" s="71">
        <v>1997.9524416000002</v>
      </c>
      <c r="G17" s="71">
        <v>0</v>
      </c>
      <c r="H17" s="71">
        <v>0</v>
      </c>
      <c r="I17" s="71">
        <v>1996</v>
      </c>
      <c r="K17" s="112" t="s">
        <v>7</v>
      </c>
      <c r="L17" s="113">
        <v>180</v>
      </c>
      <c r="M17" s="113">
        <v>331</v>
      </c>
      <c r="N17" s="113">
        <v>330.505315</v>
      </c>
      <c r="O17" s="113">
        <v>400</v>
      </c>
      <c r="P17" s="113">
        <v>286.061765</v>
      </c>
      <c r="Q17" s="113">
        <v>0</v>
      </c>
      <c r="R17" s="113">
        <v>0</v>
      </c>
      <c r="S17" s="113">
        <v>573</v>
      </c>
    </row>
    <row r="18" spans="1:19" ht="12.75">
      <c r="A18" s="89" t="s">
        <v>44</v>
      </c>
      <c r="B18" s="72">
        <v>67</v>
      </c>
      <c r="C18" s="72">
        <v>85</v>
      </c>
      <c r="D18" s="72">
        <v>142</v>
      </c>
      <c r="E18" s="72">
        <v>272</v>
      </c>
      <c r="F18" s="72">
        <v>121.5342792</v>
      </c>
      <c r="G18" s="72">
        <v>0</v>
      </c>
      <c r="H18" s="72">
        <v>0</v>
      </c>
      <c r="I18" s="72">
        <v>92</v>
      </c>
      <c r="K18" s="112" t="s">
        <v>55</v>
      </c>
      <c r="L18" s="113">
        <v>67</v>
      </c>
      <c r="M18" s="113">
        <v>59</v>
      </c>
      <c r="N18" s="113">
        <v>27.912238</v>
      </c>
      <c r="O18" s="113">
        <v>2</v>
      </c>
      <c r="P18" s="113">
        <v>13.2761882</v>
      </c>
      <c r="Q18" s="113">
        <v>0</v>
      </c>
      <c r="R18" s="113">
        <v>0</v>
      </c>
      <c r="S18" s="113">
        <v>22</v>
      </c>
    </row>
    <row r="19" spans="1:19" ht="12.75">
      <c r="A19" s="89" t="s">
        <v>45</v>
      </c>
      <c r="B19" s="72">
        <v>29</v>
      </c>
      <c r="C19" s="72">
        <v>0</v>
      </c>
      <c r="D19" s="72">
        <v>33</v>
      </c>
      <c r="E19" s="72">
        <v>92</v>
      </c>
      <c r="F19" s="72">
        <v>159.893037</v>
      </c>
      <c r="G19" s="72">
        <v>0</v>
      </c>
      <c r="H19" s="72">
        <v>0</v>
      </c>
      <c r="I19" s="72">
        <v>133</v>
      </c>
      <c r="K19" s="162" t="s">
        <v>205</v>
      </c>
      <c r="O19" s="193">
        <v>0</v>
      </c>
      <c r="P19" s="113">
        <v>15.60522</v>
      </c>
      <c r="Q19" s="113"/>
      <c r="R19" s="113"/>
      <c r="S19" s="113"/>
    </row>
    <row r="20" spans="1:19" ht="12.75">
      <c r="A20" s="89" t="s">
        <v>46</v>
      </c>
      <c r="B20" s="72">
        <v>67</v>
      </c>
      <c r="C20" s="72">
        <v>46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31</v>
      </c>
      <c r="K20" s="112" t="s">
        <v>8</v>
      </c>
      <c r="L20" s="113">
        <v>340</v>
      </c>
      <c r="M20" s="113">
        <v>395</v>
      </c>
      <c r="N20" s="113">
        <v>213.460143</v>
      </c>
      <c r="O20" s="113">
        <v>245</v>
      </c>
      <c r="P20" s="113">
        <v>193.972947</v>
      </c>
      <c r="Q20" s="113">
        <v>0</v>
      </c>
      <c r="R20" s="113">
        <v>0</v>
      </c>
      <c r="S20" s="113">
        <v>198</v>
      </c>
    </row>
    <row r="21" spans="1:19" ht="12.75">
      <c r="A21" s="89" t="s">
        <v>167</v>
      </c>
      <c r="B21" s="72">
        <v>0</v>
      </c>
      <c r="C21" s="72">
        <v>0</v>
      </c>
      <c r="D21" s="72">
        <v>225</v>
      </c>
      <c r="E21" s="72">
        <v>403</v>
      </c>
      <c r="F21" s="72">
        <v>355.88204060000004</v>
      </c>
      <c r="G21" s="72">
        <v>0</v>
      </c>
      <c r="H21" s="72">
        <v>0</v>
      </c>
      <c r="I21" s="72">
        <v>377</v>
      </c>
      <c r="K21" s="112" t="s">
        <v>56</v>
      </c>
      <c r="L21" s="113">
        <v>0</v>
      </c>
      <c r="M21" s="113">
        <v>0</v>
      </c>
      <c r="N21" s="113">
        <v>18.415611</v>
      </c>
      <c r="O21" s="113">
        <v>61</v>
      </c>
      <c r="P21" s="113">
        <v>22.5737</v>
      </c>
      <c r="Q21" s="113">
        <v>0</v>
      </c>
      <c r="R21" s="113">
        <v>0</v>
      </c>
      <c r="S21" s="113">
        <v>27</v>
      </c>
    </row>
    <row r="22" spans="1:19" ht="12.75">
      <c r="A22" s="88" t="s">
        <v>20</v>
      </c>
      <c r="B22" s="82">
        <v>4290</v>
      </c>
      <c r="C22" s="82">
        <v>4792</v>
      </c>
      <c r="D22" s="82">
        <v>9183</v>
      </c>
      <c r="E22" s="82">
        <v>22927</v>
      </c>
      <c r="F22" s="82">
        <v>13443.0613056</v>
      </c>
      <c r="G22" s="82">
        <v>0</v>
      </c>
      <c r="H22" s="82">
        <v>0</v>
      </c>
      <c r="I22" s="82">
        <v>21003</v>
      </c>
      <c r="J22" s="31"/>
      <c r="K22" s="162" t="s">
        <v>231</v>
      </c>
      <c r="Q22" s="113">
        <v>0</v>
      </c>
      <c r="R22" s="113">
        <v>0</v>
      </c>
      <c r="S22" s="113">
        <v>0</v>
      </c>
    </row>
    <row r="23" spans="1:19" ht="12.75">
      <c r="A23" s="89" t="s">
        <v>63</v>
      </c>
      <c r="B23" s="72">
        <v>1288</v>
      </c>
      <c r="C23" s="72">
        <v>1029</v>
      </c>
      <c r="D23" s="72">
        <v>803</v>
      </c>
      <c r="E23" s="72">
        <v>322</v>
      </c>
      <c r="F23" s="72">
        <v>382.99193515</v>
      </c>
      <c r="G23" s="72">
        <v>0</v>
      </c>
      <c r="H23" s="72">
        <v>0</v>
      </c>
      <c r="I23" s="72">
        <v>448</v>
      </c>
      <c r="J23" s="31"/>
      <c r="K23" s="112" t="s">
        <v>9</v>
      </c>
      <c r="L23" s="113">
        <v>1115</v>
      </c>
      <c r="M23" s="113">
        <v>707</v>
      </c>
      <c r="N23" s="113">
        <v>729.470638</v>
      </c>
      <c r="O23" s="113">
        <v>1665</v>
      </c>
      <c r="P23" s="113">
        <v>841.5850187000001</v>
      </c>
      <c r="Q23" s="113">
        <v>0</v>
      </c>
      <c r="R23" s="113">
        <v>0</v>
      </c>
      <c r="S23" s="113">
        <v>2470</v>
      </c>
    </row>
    <row r="24" spans="1:19" ht="12.75">
      <c r="A24" s="89" t="s">
        <v>64</v>
      </c>
      <c r="B24" s="72">
        <v>971</v>
      </c>
      <c r="C24" s="72">
        <v>763</v>
      </c>
      <c r="D24" s="72">
        <v>1199</v>
      </c>
      <c r="E24" s="72">
        <v>892</v>
      </c>
      <c r="F24" s="72">
        <v>1089.3389575</v>
      </c>
      <c r="G24" s="72">
        <v>0</v>
      </c>
      <c r="H24" s="72">
        <v>0</v>
      </c>
      <c r="I24" s="72">
        <v>909</v>
      </c>
      <c r="J24" s="31"/>
      <c r="K24" s="112" t="s">
        <v>211</v>
      </c>
      <c r="O24" s="193">
        <v>0</v>
      </c>
      <c r="P24" s="113">
        <v>0</v>
      </c>
      <c r="Q24" s="113">
        <v>0</v>
      </c>
      <c r="R24" s="113">
        <v>0</v>
      </c>
      <c r="S24" s="113">
        <v>0</v>
      </c>
    </row>
    <row r="25" spans="1:19" ht="12.75">
      <c r="A25" s="89" t="s">
        <v>65</v>
      </c>
      <c r="B25" s="72">
        <v>3117</v>
      </c>
      <c r="C25" s="72">
        <v>1854</v>
      </c>
      <c r="D25" s="72">
        <v>2109</v>
      </c>
      <c r="E25" s="72">
        <v>2144</v>
      </c>
      <c r="F25" s="72">
        <v>1633.5964436499999</v>
      </c>
      <c r="G25" s="72">
        <v>0</v>
      </c>
      <c r="H25" s="72">
        <v>0</v>
      </c>
      <c r="I25" s="72">
        <v>1370</v>
      </c>
      <c r="J25" s="31"/>
      <c r="K25" s="112" t="s">
        <v>212</v>
      </c>
      <c r="L25" s="113">
        <v>451</v>
      </c>
      <c r="M25" s="113">
        <v>424</v>
      </c>
      <c r="N25" s="113">
        <v>431.376435</v>
      </c>
      <c r="O25" s="113">
        <v>868</v>
      </c>
      <c r="P25" s="113">
        <v>400.9187776</v>
      </c>
      <c r="Q25" s="113">
        <v>0</v>
      </c>
      <c r="R25" s="113">
        <v>0</v>
      </c>
      <c r="S25" s="113">
        <v>1544</v>
      </c>
    </row>
    <row r="26" spans="1:19" ht="12.75">
      <c r="A26" s="89" t="s">
        <v>53</v>
      </c>
      <c r="B26" s="72">
        <v>39</v>
      </c>
      <c r="C26" s="72">
        <v>25</v>
      </c>
      <c r="D26" s="72">
        <v>23</v>
      </c>
      <c r="E26" s="72">
        <v>13</v>
      </c>
      <c r="F26" s="72">
        <v>6.8740299</v>
      </c>
      <c r="G26" s="72">
        <v>0</v>
      </c>
      <c r="H26" s="72">
        <v>0</v>
      </c>
      <c r="I26" s="72">
        <v>5</v>
      </c>
      <c r="K26" s="112" t="s">
        <v>57</v>
      </c>
      <c r="L26" s="113">
        <v>72</v>
      </c>
      <c r="M26" s="113">
        <v>77</v>
      </c>
      <c r="N26" s="113">
        <v>135.686104</v>
      </c>
      <c r="O26" s="113">
        <v>175</v>
      </c>
      <c r="P26" s="113">
        <v>140.146104</v>
      </c>
      <c r="Q26" s="113">
        <v>0</v>
      </c>
      <c r="R26" s="113">
        <v>0</v>
      </c>
      <c r="S26" s="113">
        <v>245</v>
      </c>
    </row>
    <row r="27" spans="1:19" ht="12.75">
      <c r="A27" s="88" t="s">
        <v>21</v>
      </c>
      <c r="B27" s="82">
        <v>5415</v>
      </c>
      <c r="C27" s="82">
        <v>3671</v>
      </c>
      <c r="D27" s="82">
        <v>4134</v>
      </c>
      <c r="E27" s="82">
        <v>3371</v>
      </c>
      <c r="F27" s="82">
        <v>3112.8013662000003</v>
      </c>
      <c r="G27" s="82">
        <v>0</v>
      </c>
      <c r="H27" s="82">
        <v>0</v>
      </c>
      <c r="I27" s="82">
        <v>2732</v>
      </c>
      <c r="K27" s="112" t="s">
        <v>26</v>
      </c>
      <c r="L27" s="113">
        <v>435</v>
      </c>
      <c r="M27" s="113">
        <v>341</v>
      </c>
      <c r="N27" s="113">
        <v>572.035261</v>
      </c>
      <c r="O27" s="113">
        <v>1329</v>
      </c>
      <c r="P27" s="113">
        <v>731.928287</v>
      </c>
      <c r="Q27" s="113">
        <v>0</v>
      </c>
      <c r="R27" s="113">
        <v>0</v>
      </c>
      <c r="S27" s="113">
        <v>1222</v>
      </c>
    </row>
    <row r="28" spans="1:19" ht="12.75">
      <c r="A28" s="89" t="s">
        <v>47</v>
      </c>
      <c r="B28" s="72">
        <v>1467</v>
      </c>
      <c r="C28" s="72">
        <v>1419</v>
      </c>
      <c r="D28" s="72">
        <v>1502</v>
      </c>
      <c r="E28" s="72">
        <v>747</v>
      </c>
      <c r="F28" s="72">
        <v>462.59858561283</v>
      </c>
      <c r="G28" s="72">
        <v>0</v>
      </c>
      <c r="H28" s="72">
        <v>0</v>
      </c>
      <c r="I28" s="72">
        <v>826</v>
      </c>
      <c r="J28" s="31"/>
      <c r="K28" s="162" t="s">
        <v>194</v>
      </c>
      <c r="L28">
        <v>0</v>
      </c>
      <c r="M28">
        <v>0</v>
      </c>
      <c r="N28" s="113">
        <v>0</v>
      </c>
      <c r="O28" s="113">
        <v>0</v>
      </c>
      <c r="P28" s="113"/>
      <c r="Q28" s="113"/>
      <c r="R28" s="113"/>
      <c r="S28" s="113"/>
    </row>
    <row r="29" spans="1:19" ht="12.75">
      <c r="A29" s="89" t="s">
        <v>48</v>
      </c>
      <c r="B29" s="72">
        <v>3381</v>
      </c>
      <c r="C29" s="72">
        <v>2913</v>
      </c>
      <c r="D29" s="72">
        <v>1008</v>
      </c>
      <c r="E29" s="72">
        <v>337</v>
      </c>
      <c r="F29" s="72">
        <v>1108.60487925</v>
      </c>
      <c r="G29" s="72">
        <v>0</v>
      </c>
      <c r="H29" s="72">
        <v>0</v>
      </c>
      <c r="I29" s="72">
        <v>2585</v>
      </c>
      <c r="K29" s="112" t="s">
        <v>10</v>
      </c>
      <c r="L29" s="113">
        <v>4</v>
      </c>
      <c r="M29" s="113">
        <v>23</v>
      </c>
      <c r="N29" s="113">
        <v>38.288008</v>
      </c>
      <c r="O29" s="113">
        <v>29</v>
      </c>
      <c r="P29" s="113">
        <v>59.33067</v>
      </c>
      <c r="Q29" s="113">
        <v>0</v>
      </c>
      <c r="R29" s="113">
        <v>0</v>
      </c>
      <c r="S29" s="113">
        <v>48</v>
      </c>
    </row>
    <row r="30" spans="1:19" ht="12.75">
      <c r="A30" s="89" t="s">
        <v>49</v>
      </c>
      <c r="B30" s="72">
        <v>4644</v>
      </c>
      <c r="C30" s="72">
        <v>1542</v>
      </c>
      <c r="D30" s="72">
        <v>616</v>
      </c>
      <c r="E30" s="72">
        <v>484</v>
      </c>
      <c r="F30" s="72">
        <v>924.3766856</v>
      </c>
      <c r="G30" s="72">
        <v>0</v>
      </c>
      <c r="H30" s="72">
        <v>0</v>
      </c>
      <c r="I30" s="72">
        <v>4184</v>
      </c>
      <c r="K30" s="112" t="s">
        <v>58</v>
      </c>
      <c r="L30" s="113">
        <v>41</v>
      </c>
      <c r="M30" s="113">
        <v>72</v>
      </c>
      <c r="N30" s="113">
        <v>76.970388</v>
      </c>
      <c r="O30" s="113">
        <v>84</v>
      </c>
      <c r="P30" s="113">
        <v>87.5066478</v>
      </c>
      <c r="Q30" s="113">
        <v>0</v>
      </c>
      <c r="R30" s="113">
        <v>0</v>
      </c>
      <c r="S30" s="113">
        <v>45</v>
      </c>
    </row>
    <row r="31" spans="1:19" ht="12.75">
      <c r="A31" s="89" t="s">
        <v>153</v>
      </c>
      <c r="B31" s="72">
        <v>5</v>
      </c>
      <c r="C31" s="72">
        <v>148</v>
      </c>
      <c r="D31" s="72">
        <v>385</v>
      </c>
      <c r="E31" s="72">
        <v>585</v>
      </c>
      <c r="F31" s="72">
        <v>498.62245909999996</v>
      </c>
      <c r="G31" s="72">
        <v>0</v>
      </c>
      <c r="H31" s="72">
        <v>0</v>
      </c>
      <c r="I31" s="72">
        <v>1641</v>
      </c>
      <c r="K31" s="112" t="s">
        <v>11</v>
      </c>
      <c r="L31" s="113">
        <v>3972</v>
      </c>
      <c r="M31" s="113">
        <v>3024</v>
      </c>
      <c r="N31" s="113">
        <v>6348.948394</v>
      </c>
      <c r="O31" s="113">
        <v>8289</v>
      </c>
      <c r="P31" s="113">
        <v>7639.200181349999</v>
      </c>
      <c r="Q31" s="113">
        <v>0</v>
      </c>
      <c r="R31" s="113">
        <v>0</v>
      </c>
      <c r="S31" s="113">
        <v>7745</v>
      </c>
    </row>
    <row r="32" spans="1:19" ht="12.75">
      <c r="A32" s="89" t="s">
        <v>156</v>
      </c>
      <c r="B32" s="72">
        <v>317</v>
      </c>
      <c r="C32" s="72">
        <v>79</v>
      </c>
      <c r="D32" s="72">
        <v>13</v>
      </c>
      <c r="E32" s="72">
        <v>8</v>
      </c>
      <c r="F32" s="72">
        <v>52.070589013463994</v>
      </c>
      <c r="G32" s="72">
        <v>0</v>
      </c>
      <c r="H32" s="72">
        <v>0</v>
      </c>
      <c r="I32" s="72">
        <v>294</v>
      </c>
      <c r="K32" s="112" t="s">
        <v>12</v>
      </c>
      <c r="L32" s="113">
        <v>388</v>
      </c>
      <c r="M32" s="113">
        <v>628</v>
      </c>
      <c r="N32" s="113">
        <v>893.99021</v>
      </c>
      <c r="O32" s="113">
        <v>1238</v>
      </c>
      <c r="P32" s="113">
        <v>1298.623428580504</v>
      </c>
      <c r="Q32" s="113">
        <v>0</v>
      </c>
      <c r="R32" s="113">
        <v>0</v>
      </c>
      <c r="S32" s="113">
        <v>1609</v>
      </c>
    </row>
    <row r="33" spans="1:19" ht="12.75">
      <c r="A33" s="89" t="s">
        <v>168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K33" s="112" t="s">
        <v>208</v>
      </c>
      <c r="L33" s="113"/>
      <c r="M33" s="113">
        <v>50</v>
      </c>
      <c r="N33" s="113">
        <v>179.095751</v>
      </c>
      <c r="O33" s="113">
        <v>390</v>
      </c>
      <c r="P33" s="113">
        <v>520.6903632</v>
      </c>
      <c r="Q33" s="113">
        <v>0</v>
      </c>
      <c r="R33" s="113">
        <v>0</v>
      </c>
      <c r="S33" s="113">
        <v>343</v>
      </c>
    </row>
    <row r="34" spans="1:19" ht="12.75">
      <c r="A34" s="88" t="s">
        <v>22</v>
      </c>
      <c r="B34" s="82">
        <v>9814</v>
      </c>
      <c r="C34" s="82">
        <v>6101</v>
      </c>
      <c r="D34" s="82">
        <v>3524</v>
      </c>
      <c r="E34" s="82">
        <v>2161</v>
      </c>
      <c r="F34" s="82">
        <v>3046.273198576294</v>
      </c>
      <c r="G34" s="82">
        <v>0</v>
      </c>
      <c r="H34" s="82">
        <v>0</v>
      </c>
      <c r="I34" s="82">
        <v>9530</v>
      </c>
      <c r="K34" s="112" t="s">
        <v>162</v>
      </c>
      <c r="L34" s="113">
        <v>690</v>
      </c>
      <c r="M34" s="113">
        <v>245</v>
      </c>
      <c r="N34" s="113">
        <v>336.124373</v>
      </c>
      <c r="O34" s="113">
        <v>581</v>
      </c>
      <c r="P34" s="113">
        <v>872.921234</v>
      </c>
      <c r="Q34" s="113">
        <v>0</v>
      </c>
      <c r="R34" s="113">
        <v>0</v>
      </c>
      <c r="S34" s="113">
        <v>998</v>
      </c>
    </row>
    <row r="35" spans="1:19" ht="12.75">
      <c r="A35" s="90" t="s">
        <v>50</v>
      </c>
      <c r="B35" s="80">
        <v>0</v>
      </c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K35" s="112" t="s">
        <v>159</v>
      </c>
      <c r="L35" s="113">
        <v>0</v>
      </c>
      <c r="M35" s="113">
        <v>0</v>
      </c>
      <c r="N35" s="113">
        <v>3.204476</v>
      </c>
      <c r="O35" s="113">
        <v>17</v>
      </c>
      <c r="P35" s="113"/>
      <c r="Q35" s="113"/>
      <c r="R35" s="113"/>
      <c r="S35" s="113"/>
    </row>
    <row r="36" spans="1:19" ht="12.75">
      <c r="A36" s="88" t="s">
        <v>150</v>
      </c>
      <c r="B36" s="80">
        <v>0</v>
      </c>
      <c r="C36" s="80">
        <v>0</v>
      </c>
      <c r="D36" s="80">
        <v>0</v>
      </c>
      <c r="E36" s="80">
        <v>5</v>
      </c>
      <c r="F36" s="80">
        <v>16.693952</v>
      </c>
      <c r="G36" s="80">
        <v>0</v>
      </c>
      <c r="H36" s="80">
        <v>0</v>
      </c>
      <c r="I36" s="80">
        <v>0</v>
      </c>
      <c r="K36" s="112" t="s">
        <v>13</v>
      </c>
      <c r="L36" s="113">
        <v>1225</v>
      </c>
      <c r="M36" s="113">
        <v>1251</v>
      </c>
      <c r="N36" s="113">
        <v>951.241831</v>
      </c>
      <c r="O36" s="113">
        <v>1476</v>
      </c>
      <c r="P36" s="113">
        <v>1243.446238</v>
      </c>
      <c r="Q36" s="113">
        <v>0</v>
      </c>
      <c r="R36" s="113">
        <v>0</v>
      </c>
      <c r="S36" s="113">
        <v>1506</v>
      </c>
    </row>
    <row r="37" spans="1:19" ht="12.75">
      <c r="A37" s="88" t="s">
        <v>54</v>
      </c>
      <c r="B37" s="80">
        <v>221</v>
      </c>
      <c r="C37" s="80">
        <v>343</v>
      </c>
      <c r="D37" s="80">
        <v>598</v>
      </c>
      <c r="E37" s="80">
        <v>899</v>
      </c>
      <c r="F37" s="80">
        <v>1293.1340981999997</v>
      </c>
      <c r="G37" s="80">
        <v>0</v>
      </c>
      <c r="H37" s="80">
        <v>0</v>
      </c>
      <c r="I37" s="80">
        <v>1087</v>
      </c>
      <c r="K37" s="112" t="s">
        <v>23</v>
      </c>
      <c r="L37" s="113">
        <v>0</v>
      </c>
      <c r="M37" s="113">
        <v>3</v>
      </c>
      <c r="N37" s="113">
        <v>14.711113</v>
      </c>
      <c r="O37" s="113">
        <v>0</v>
      </c>
      <c r="P37" s="113">
        <v>9.313589</v>
      </c>
      <c r="Q37" s="113">
        <v>0</v>
      </c>
      <c r="R37" s="113">
        <v>0</v>
      </c>
      <c r="S37" s="113">
        <v>12</v>
      </c>
    </row>
    <row r="38" spans="1:19" ht="12.75">
      <c r="A38" s="182" t="s">
        <v>238</v>
      </c>
      <c r="G38">
        <v>0</v>
      </c>
      <c r="H38">
        <v>0</v>
      </c>
      <c r="I38">
        <v>705</v>
      </c>
      <c r="K38" s="112" t="s">
        <v>24</v>
      </c>
      <c r="L38" s="113">
        <v>10</v>
      </c>
      <c r="M38" s="113">
        <v>6</v>
      </c>
      <c r="N38" s="113">
        <v>6.250812</v>
      </c>
      <c r="O38" s="113">
        <v>34</v>
      </c>
      <c r="P38" s="113">
        <v>10.668775400000001</v>
      </c>
      <c r="Q38" s="113">
        <v>0</v>
      </c>
      <c r="R38" s="113">
        <v>0</v>
      </c>
      <c r="S38" s="113">
        <v>56</v>
      </c>
    </row>
    <row r="39" spans="1:19" ht="12.75">
      <c r="A39" s="182" t="s">
        <v>239</v>
      </c>
      <c r="G39">
        <v>0</v>
      </c>
      <c r="H39">
        <v>0</v>
      </c>
      <c r="I39">
        <v>91</v>
      </c>
      <c r="K39" s="112" t="s">
        <v>27</v>
      </c>
      <c r="L39" s="113">
        <v>5</v>
      </c>
      <c r="M39" s="113">
        <v>10</v>
      </c>
      <c r="N39" s="113">
        <v>25.835185</v>
      </c>
      <c r="O39" s="113">
        <v>18</v>
      </c>
      <c r="P39" s="113">
        <v>31.714095</v>
      </c>
      <c r="Q39" s="113">
        <v>0</v>
      </c>
      <c r="R39" s="113">
        <v>0</v>
      </c>
      <c r="S39" s="113">
        <v>42</v>
      </c>
    </row>
    <row r="40" spans="1:19" ht="12.75">
      <c r="A40" s="182" t="s">
        <v>240</v>
      </c>
      <c r="G40">
        <v>0</v>
      </c>
      <c r="H40">
        <v>0</v>
      </c>
      <c r="I40">
        <v>135</v>
      </c>
      <c r="K40" s="112" t="s">
        <v>160</v>
      </c>
      <c r="L40" s="113">
        <v>2077</v>
      </c>
      <c r="M40" s="113">
        <v>1086</v>
      </c>
      <c r="N40" s="113">
        <v>1015.933087</v>
      </c>
      <c r="O40" s="113">
        <v>1289</v>
      </c>
      <c r="P40" s="113">
        <v>823.15543725</v>
      </c>
      <c r="Q40" s="113">
        <v>0</v>
      </c>
      <c r="R40" s="113">
        <v>0</v>
      </c>
      <c r="S40" s="113">
        <v>1712</v>
      </c>
    </row>
    <row r="41" spans="1:19" ht="12.75">
      <c r="A41" s="235" t="s">
        <v>241</v>
      </c>
      <c r="G41">
        <v>0</v>
      </c>
      <c r="H41">
        <v>0</v>
      </c>
      <c r="I41">
        <v>156</v>
      </c>
      <c r="J41" s="145"/>
      <c r="K41" s="112" t="s">
        <v>60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</row>
    <row r="42" spans="1:19" ht="12.75">
      <c r="A42" s="88" t="s">
        <v>165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8</v>
      </c>
      <c r="J42" s="192"/>
      <c r="K42" s="112" t="s">
        <v>28</v>
      </c>
      <c r="L42" s="113">
        <v>0</v>
      </c>
      <c r="M42" s="113">
        <v>0</v>
      </c>
      <c r="N42" s="113"/>
      <c r="O42" s="113"/>
      <c r="P42" s="113"/>
      <c r="Q42" s="113"/>
      <c r="R42" s="113"/>
      <c r="S42" s="113"/>
    </row>
    <row r="43" spans="1:20" s="12" customFormat="1" ht="13.5" customHeight="1">
      <c r="A43" s="88" t="s">
        <v>166</v>
      </c>
      <c r="B43" s="80">
        <v>0</v>
      </c>
      <c r="C43" s="80">
        <v>0</v>
      </c>
      <c r="D43" s="80">
        <v>15</v>
      </c>
      <c r="E43" s="80">
        <v>11</v>
      </c>
      <c r="F43" s="80">
        <v>65.695032</v>
      </c>
      <c r="G43" s="80">
        <v>5</v>
      </c>
      <c r="H43" s="80">
        <v>0</v>
      </c>
      <c r="I43" s="80">
        <v>17</v>
      </c>
      <c r="J43" s="31"/>
      <c r="K43" s="112" t="s">
        <v>195</v>
      </c>
      <c r="L43" s="113">
        <v>95</v>
      </c>
      <c r="M43" s="113">
        <v>317</v>
      </c>
      <c r="N43" s="113">
        <v>274</v>
      </c>
      <c r="O43" s="113">
        <v>793</v>
      </c>
      <c r="P43" s="113">
        <v>637.7039765</v>
      </c>
      <c r="Q43" s="113">
        <v>0</v>
      </c>
      <c r="R43" s="113">
        <v>0</v>
      </c>
      <c r="S43" s="113">
        <v>678</v>
      </c>
      <c r="T43" s="200"/>
    </row>
    <row r="44" spans="1:20" s="12" customFormat="1" ht="11.25" customHeight="1">
      <c r="A44" s="88" t="s">
        <v>163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K44" s="112" t="s">
        <v>61</v>
      </c>
      <c r="L44" s="113">
        <v>3</v>
      </c>
      <c r="M44" s="113">
        <v>8</v>
      </c>
      <c r="N44" s="113">
        <v>56</v>
      </c>
      <c r="O44" s="113">
        <v>259</v>
      </c>
      <c r="P44" s="113">
        <v>66.23626</v>
      </c>
      <c r="Q44" s="113">
        <v>0</v>
      </c>
      <c r="R44" s="113">
        <v>0</v>
      </c>
      <c r="S44" s="113">
        <v>304</v>
      </c>
      <c r="T44" s="200"/>
    </row>
    <row r="45" spans="1:20" s="12" customFormat="1" ht="11.25" customHeight="1">
      <c r="A45" s="153" t="s">
        <v>176</v>
      </c>
      <c r="B45" s="154"/>
      <c r="C45" s="154"/>
      <c r="D45" s="154">
        <v>0</v>
      </c>
      <c r="E45" s="154">
        <v>0</v>
      </c>
      <c r="F45" s="154">
        <v>0</v>
      </c>
      <c r="G45" s="154">
        <v>0</v>
      </c>
      <c r="H45" s="154">
        <v>0</v>
      </c>
      <c r="I45" s="154">
        <v>0</v>
      </c>
      <c r="K45" s="196" t="s">
        <v>0</v>
      </c>
      <c r="L45" s="76">
        <v>20182</v>
      </c>
      <c r="M45" s="76">
        <v>16481</v>
      </c>
      <c r="N45" s="76">
        <v>20896</v>
      </c>
      <c r="O45" s="76">
        <v>34418</v>
      </c>
      <c r="P45" s="76">
        <v>24929.119646676292</v>
      </c>
      <c r="Q45" s="211">
        <v>5</v>
      </c>
      <c r="R45" s="211">
        <f>SUM(R3:R44)</f>
        <v>0</v>
      </c>
      <c r="S45" s="211">
        <v>38316</v>
      </c>
      <c r="T45" s="200"/>
    </row>
    <row r="46" spans="1:20" s="12" customFormat="1" ht="11.25" customHeight="1">
      <c r="A46" s="143" t="s">
        <v>0</v>
      </c>
      <c r="B46" s="144">
        <v>20182</v>
      </c>
      <c r="C46" s="144">
        <v>16481</v>
      </c>
      <c r="D46" s="144">
        <v>20896</v>
      </c>
      <c r="E46" s="144">
        <v>34418</v>
      </c>
      <c r="F46" s="144">
        <v>24929.119646676292</v>
      </c>
      <c r="G46" s="144">
        <v>5</v>
      </c>
      <c r="H46" s="144">
        <v>0</v>
      </c>
      <c r="I46" s="144">
        <v>38316</v>
      </c>
      <c r="T46" s="200"/>
    </row>
    <row r="47" spans="16:20" s="12" customFormat="1" ht="11.25" customHeight="1">
      <c r="P47" s="32"/>
      <c r="Q47" s="32"/>
      <c r="R47" s="32"/>
      <c r="T47" s="200"/>
    </row>
    <row r="48" spans="16:20" s="12" customFormat="1" ht="11.25" customHeight="1">
      <c r="P48" s="32"/>
      <c r="Q48" s="179"/>
      <c r="R48" s="179"/>
      <c r="S48" s="31"/>
      <c r="T48" s="200"/>
    </row>
    <row r="49" spans="16:20" s="12" customFormat="1" ht="11.25" customHeight="1">
      <c r="P49" s="32"/>
      <c r="Q49" s="32"/>
      <c r="R49" s="32"/>
      <c r="T49" s="200"/>
    </row>
    <row r="50" spans="16:20" s="12" customFormat="1" ht="11.25" customHeight="1">
      <c r="P50" s="32"/>
      <c r="Q50" s="32"/>
      <c r="R50" s="32"/>
      <c r="T50" s="200"/>
    </row>
    <row r="51" spans="16:20" s="12" customFormat="1" ht="11.25" customHeight="1">
      <c r="P51" s="32"/>
      <c r="Q51" s="32"/>
      <c r="R51" s="32"/>
      <c r="T51" s="200"/>
    </row>
    <row r="52" spans="16:20" s="12" customFormat="1" ht="11.25" customHeight="1">
      <c r="P52" s="32"/>
      <c r="Q52" s="32"/>
      <c r="R52" s="32"/>
      <c r="T52" s="200"/>
    </row>
    <row r="53" spans="16:20" s="12" customFormat="1" ht="11.25" customHeight="1">
      <c r="P53" s="32"/>
      <c r="Q53" s="32"/>
      <c r="R53" s="32"/>
      <c r="T53" s="200"/>
    </row>
    <row r="54" spans="16:20" s="12" customFormat="1" ht="11.25" customHeight="1">
      <c r="P54" s="32"/>
      <c r="Q54" s="32"/>
      <c r="R54" s="32"/>
      <c r="T54" s="200"/>
    </row>
    <row r="55" spans="16:20" s="12" customFormat="1" ht="11.25" customHeight="1">
      <c r="P55" s="32"/>
      <c r="Q55" s="32"/>
      <c r="R55" s="32"/>
      <c r="T55" s="200"/>
    </row>
    <row r="56" spans="16:20" s="12" customFormat="1" ht="11.25" customHeight="1">
      <c r="P56" s="32"/>
      <c r="Q56" s="32"/>
      <c r="R56" s="32"/>
      <c r="T56" s="200"/>
    </row>
    <row r="57" spans="16:20" s="12" customFormat="1" ht="11.25" customHeight="1">
      <c r="P57" s="32"/>
      <c r="Q57" s="32"/>
      <c r="R57" s="32"/>
      <c r="T57" s="200"/>
    </row>
    <row r="58" spans="16:20" s="12" customFormat="1" ht="11.25" customHeight="1">
      <c r="P58" s="32"/>
      <c r="Q58" s="32"/>
      <c r="R58" s="32"/>
      <c r="T58" s="200"/>
    </row>
    <row r="59" spans="16:20" s="12" customFormat="1" ht="11.25" customHeight="1">
      <c r="P59" s="32"/>
      <c r="Q59" s="32"/>
      <c r="R59" s="32"/>
      <c r="T59" s="200"/>
    </row>
    <row r="60" spans="16:20" s="12" customFormat="1" ht="11.25" customHeight="1">
      <c r="P60" s="32"/>
      <c r="Q60" s="32"/>
      <c r="R60" s="32"/>
      <c r="T60" s="200"/>
    </row>
    <row r="61" spans="16:20" s="12" customFormat="1" ht="11.25" customHeight="1">
      <c r="P61" s="32"/>
      <c r="Q61" s="32"/>
      <c r="R61" s="32"/>
      <c r="T61" s="200"/>
    </row>
    <row r="62" spans="16:20" s="12" customFormat="1" ht="11.25" customHeight="1">
      <c r="P62" s="32"/>
      <c r="Q62" s="32"/>
      <c r="R62" s="32"/>
      <c r="T62" s="200"/>
    </row>
    <row r="63" spans="16:20" s="12" customFormat="1" ht="11.25" customHeight="1">
      <c r="P63" s="32"/>
      <c r="Q63" s="32"/>
      <c r="R63" s="32"/>
      <c r="T63" s="200"/>
    </row>
    <row r="64" spans="16:20" s="12" customFormat="1" ht="11.25" customHeight="1">
      <c r="P64" s="32"/>
      <c r="Q64" s="32"/>
      <c r="R64" s="32"/>
      <c r="T64" s="200"/>
    </row>
    <row r="65" spans="16:20" s="12" customFormat="1" ht="11.25" customHeight="1">
      <c r="P65" s="32"/>
      <c r="Q65" s="32"/>
      <c r="R65" s="32"/>
      <c r="T65" s="200"/>
    </row>
    <row r="67" ht="12.75">
      <c r="M67" s="156"/>
    </row>
    <row r="80" spans="16:20" s="12" customFormat="1" ht="11.25" customHeight="1">
      <c r="P80" s="32"/>
      <c r="Q80" s="32"/>
      <c r="R80" s="32"/>
      <c r="T80" s="200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95"/>
  <sheetViews>
    <sheetView zoomScale="75" zoomScaleNormal="75" zoomScalePageLayoutView="0" workbookViewId="0" topLeftCell="A1">
      <selection activeCell="K22" sqref="K22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9" width="11.421875" style="242" customWidth="1"/>
    <col min="10" max="13" width="11.421875" style="202" customWidth="1"/>
    <col min="14" max="55" width="11.421875" style="244" customWidth="1"/>
    <col min="56" max="16384" width="11.421875" style="7" customWidth="1"/>
  </cols>
  <sheetData>
    <row r="1" spans="1:8" ht="21" customHeight="1">
      <c r="A1" s="275" t="s">
        <v>123</v>
      </c>
      <c r="B1" s="275"/>
      <c r="C1" s="265"/>
      <c r="D1" s="265"/>
      <c r="E1" s="265"/>
      <c r="F1" s="265"/>
      <c r="G1" s="265"/>
      <c r="H1" s="269"/>
    </row>
    <row r="2" ht="12.75" customHeight="1" hidden="1"/>
    <row r="3" spans="1:8" ht="27" customHeight="1">
      <c r="A3" s="94" t="s">
        <v>135</v>
      </c>
      <c r="B3" s="95">
        <v>2013</v>
      </c>
      <c r="C3" s="95">
        <v>2014</v>
      </c>
      <c r="D3" s="95">
        <v>2015</v>
      </c>
      <c r="E3" s="175">
        <v>2016</v>
      </c>
      <c r="F3" s="175">
        <v>2017</v>
      </c>
      <c r="G3" s="175" t="s">
        <v>242</v>
      </c>
      <c r="H3" s="175" t="s">
        <v>244</v>
      </c>
    </row>
    <row r="4" spans="1:55" s="8" customFormat="1" ht="14.25" customHeight="1">
      <c r="A4" s="96" t="s">
        <v>225</v>
      </c>
      <c r="B4" s="69"/>
      <c r="C4" s="69"/>
      <c r="D4" s="69"/>
      <c r="E4" s="170"/>
      <c r="F4" s="170">
        <v>494.3892307</v>
      </c>
      <c r="G4" s="170">
        <v>617.51327959</v>
      </c>
      <c r="H4" s="170">
        <v>631.67605088</v>
      </c>
      <c r="I4" s="243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</row>
    <row r="5" spans="1:55" s="8" customFormat="1" ht="14.25" customHeight="1">
      <c r="A5" s="97" t="s">
        <v>4</v>
      </c>
      <c r="B5" s="71">
        <v>3018</v>
      </c>
      <c r="C5" s="71">
        <v>3011</v>
      </c>
      <c r="D5" s="71">
        <v>3210</v>
      </c>
      <c r="E5" s="142">
        <v>3775</v>
      </c>
      <c r="F5" s="142">
        <v>3963.82142506838</v>
      </c>
      <c r="G5" s="142">
        <v>3949.89597134616</v>
      </c>
      <c r="H5" s="170">
        <v>3936.71045456413</v>
      </c>
      <c r="I5" s="243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</row>
    <row r="6" spans="1:55" s="8" customFormat="1" ht="12">
      <c r="A6" s="97" t="s">
        <v>218</v>
      </c>
      <c r="B6" s="71"/>
      <c r="C6" s="71"/>
      <c r="D6" s="71"/>
      <c r="E6" s="142">
        <v>857</v>
      </c>
      <c r="F6" s="142">
        <v>937.5697668</v>
      </c>
      <c r="G6" s="142">
        <v>944.65718053</v>
      </c>
      <c r="H6" s="170">
        <v>942.48989198</v>
      </c>
      <c r="I6" s="243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</row>
    <row r="7" spans="1:55" s="8" customFormat="1" ht="12">
      <c r="A7" s="98" t="s">
        <v>29</v>
      </c>
      <c r="B7" s="72">
        <v>178</v>
      </c>
      <c r="C7" s="72">
        <v>212</v>
      </c>
      <c r="D7" s="72">
        <v>104</v>
      </c>
      <c r="E7" s="141"/>
      <c r="F7" s="141"/>
      <c r="G7" s="141"/>
      <c r="H7" s="170"/>
      <c r="I7" s="242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</row>
    <row r="8" spans="1:8" ht="12">
      <c r="A8" s="99" t="s">
        <v>5</v>
      </c>
      <c r="B8" s="73">
        <v>78350</v>
      </c>
      <c r="C8" s="73">
        <v>92069</v>
      </c>
      <c r="D8" s="73">
        <v>103893</v>
      </c>
      <c r="E8" s="171">
        <v>117176</v>
      </c>
      <c r="F8" s="171">
        <v>130211.51479920544</v>
      </c>
      <c r="G8" s="171">
        <v>121995.21172138187</v>
      </c>
      <c r="H8" s="170">
        <v>116422.63044153522</v>
      </c>
    </row>
    <row r="9" spans="1:8" ht="12">
      <c r="A9" s="98" t="s">
        <v>154</v>
      </c>
      <c r="B9" s="72">
        <v>444</v>
      </c>
      <c r="C9" s="72">
        <v>298</v>
      </c>
      <c r="D9" s="72">
        <v>519</v>
      </c>
      <c r="E9" s="7">
        <v>562</v>
      </c>
      <c r="F9" s="194">
        <v>587.756678918</v>
      </c>
      <c r="G9" s="194">
        <v>505.18110103</v>
      </c>
      <c r="H9" s="170">
        <v>493.87929322</v>
      </c>
    </row>
    <row r="10" spans="1:8" ht="12">
      <c r="A10" s="100" t="s">
        <v>31</v>
      </c>
      <c r="B10" s="74">
        <v>2229</v>
      </c>
      <c r="C10" s="74">
        <v>2134</v>
      </c>
      <c r="D10" s="74">
        <v>2472</v>
      </c>
      <c r="E10" s="172">
        <v>2705</v>
      </c>
      <c r="F10" s="172">
        <v>4087.429529</v>
      </c>
      <c r="G10" s="172">
        <v>5186.2285733</v>
      </c>
      <c r="H10" s="170">
        <v>5280.1332696</v>
      </c>
    </row>
    <row r="11" spans="1:9" ht="12">
      <c r="A11" s="98" t="s">
        <v>221</v>
      </c>
      <c r="B11" s="72">
        <v>5740</v>
      </c>
      <c r="C11" s="72">
        <v>5718</v>
      </c>
      <c r="D11" s="72">
        <v>7503</v>
      </c>
      <c r="E11" s="141">
        <v>7861</v>
      </c>
      <c r="F11" s="141">
        <v>7088.98058659</v>
      </c>
      <c r="G11" s="141">
        <v>7376.33909302</v>
      </c>
      <c r="H11" s="170">
        <v>7399.38334945</v>
      </c>
      <c r="I11" s="243"/>
    </row>
    <row r="12" spans="1:55" s="9" customFormat="1" ht="13.5" customHeight="1">
      <c r="A12" s="96" t="s">
        <v>6</v>
      </c>
      <c r="B12" s="69">
        <v>348894</v>
      </c>
      <c r="C12" s="69">
        <v>396211</v>
      </c>
      <c r="D12" s="69">
        <v>441493</v>
      </c>
      <c r="E12" s="170">
        <v>439860</v>
      </c>
      <c r="F12" s="141">
        <v>478360.4288258325</v>
      </c>
      <c r="G12" s="141">
        <v>489871.0645099969</v>
      </c>
      <c r="H12" s="170">
        <v>486386.8641229035</v>
      </c>
      <c r="I12" s="242"/>
      <c r="J12" s="245"/>
      <c r="K12" s="245"/>
      <c r="L12" s="245"/>
      <c r="M12" s="245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</row>
    <row r="13" spans="1:8" ht="12">
      <c r="A13" s="98" t="s">
        <v>151</v>
      </c>
      <c r="B13" s="72">
        <v>42</v>
      </c>
      <c r="C13" s="72">
        <v>0</v>
      </c>
      <c r="D13" s="72"/>
      <c r="E13" s="141"/>
      <c r="F13" s="194"/>
      <c r="G13" s="194"/>
      <c r="H13" s="170"/>
    </row>
    <row r="14" spans="1:8" ht="12">
      <c r="A14" s="98" t="s">
        <v>224</v>
      </c>
      <c r="B14" s="72"/>
      <c r="C14" s="72"/>
      <c r="D14" s="72"/>
      <c r="E14" s="141"/>
      <c r="F14" s="194">
        <v>155.042338</v>
      </c>
      <c r="G14" s="194">
        <v>217.596119</v>
      </c>
      <c r="H14" s="170">
        <v>222.842046</v>
      </c>
    </row>
    <row r="15" spans="1:8" ht="12">
      <c r="A15" s="97" t="s">
        <v>158</v>
      </c>
      <c r="B15" s="71">
        <v>15429</v>
      </c>
      <c r="C15" s="71">
        <v>20946</v>
      </c>
      <c r="D15" s="71">
        <v>20445</v>
      </c>
      <c r="E15" s="142">
        <v>21033</v>
      </c>
      <c r="F15" s="142">
        <v>28978.830572000003</v>
      </c>
      <c r="G15" s="142">
        <v>30488.419680000003</v>
      </c>
      <c r="H15" s="170">
        <v>30851.725401</v>
      </c>
    </row>
    <row r="16" spans="1:8" ht="12">
      <c r="A16" s="97" t="s">
        <v>25</v>
      </c>
      <c r="B16" s="71">
        <v>226</v>
      </c>
      <c r="C16" s="71">
        <v>456</v>
      </c>
      <c r="D16" s="71">
        <v>1686</v>
      </c>
      <c r="E16" s="142">
        <v>1728</v>
      </c>
      <c r="F16" s="142">
        <v>2260.163956</v>
      </c>
      <c r="G16" s="142">
        <v>2033.133596</v>
      </c>
      <c r="H16" s="170">
        <v>1936.579887</v>
      </c>
    </row>
    <row r="17" spans="1:8" ht="12">
      <c r="A17" s="97" t="s">
        <v>190</v>
      </c>
      <c r="B17" s="71"/>
      <c r="C17" s="71"/>
      <c r="D17" s="71">
        <v>185</v>
      </c>
      <c r="E17" s="142">
        <v>214</v>
      </c>
      <c r="F17" s="142">
        <v>285.316786</v>
      </c>
      <c r="G17" s="142">
        <v>283.882291</v>
      </c>
      <c r="H17" s="170">
        <v>287.515663</v>
      </c>
    </row>
    <row r="18" spans="1:8" ht="12">
      <c r="A18" s="97" t="s">
        <v>7</v>
      </c>
      <c r="B18" s="71">
        <v>7354</v>
      </c>
      <c r="C18" s="71">
        <v>8600</v>
      </c>
      <c r="D18" s="71">
        <v>10184</v>
      </c>
      <c r="E18" s="142">
        <v>10876</v>
      </c>
      <c r="F18" s="142">
        <v>13538.134747</v>
      </c>
      <c r="G18" s="142">
        <v>13915.451409</v>
      </c>
      <c r="H18" s="170">
        <v>14131.764145</v>
      </c>
    </row>
    <row r="19" spans="1:8" ht="12">
      <c r="A19" s="97" t="s">
        <v>55</v>
      </c>
      <c r="B19" s="71">
        <v>3026</v>
      </c>
      <c r="C19" s="71">
        <v>2947</v>
      </c>
      <c r="D19" s="71">
        <v>2559</v>
      </c>
      <c r="E19" s="142">
        <v>2334</v>
      </c>
      <c r="F19" s="142">
        <v>2580.3748124700764</v>
      </c>
      <c r="G19" s="142">
        <v>2760.23865023942</v>
      </c>
      <c r="H19" s="170">
        <v>2884.0287407893093</v>
      </c>
    </row>
    <row r="20" spans="1:8" ht="12">
      <c r="A20" s="97" t="s">
        <v>205</v>
      </c>
      <c r="B20" s="71"/>
      <c r="C20" s="71"/>
      <c r="D20" s="71">
        <v>319</v>
      </c>
      <c r="E20" s="142">
        <v>511</v>
      </c>
      <c r="F20" s="142">
        <v>1113.64153</v>
      </c>
      <c r="G20" s="142">
        <v>1301.25365</v>
      </c>
      <c r="H20" s="170">
        <v>1362.92212</v>
      </c>
    </row>
    <row r="21" spans="1:8" ht="12">
      <c r="A21" s="97" t="s">
        <v>8</v>
      </c>
      <c r="B21" s="71">
        <v>5831</v>
      </c>
      <c r="C21" s="71">
        <v>4312</v>
      </c>
      <c r="D21" s="71">
        <v>3501</v>
      </c>
      <c r="E21" s="142">
        <v>4472</v>
      </c>
      <c r="F21" s="142">
        <v>3604.792201</v>
      </c>
      <c r="G21" s="142">
        <v>3855.000797</v>
      </c>
      <c r="H21" s="170">
        <v>3861.264753</v>
      </c>
    </row>
    <row r="22" spans="1:8" ht="12">
      <c r="A22" s="98" t="s">
        <v>56</v>
      </c>
      <c r="B22" s="71">
        <v>715</v>
      </c>
      <c r="C22" s="71">
        <v>3352</v>
      </c>
      <c r="D22" s="71">
        <v>6733</v>
      </c>
      <c r="E22" s="142">
        <v>9857</v>
      </c>
      <c r="F22" s="142">
        <v>10982.17514898</v>
      </c>
      <c r="G22" s="142">
        <v>12113.85217909</v>
      </c>
      <c r="H22" s="170">
        <v>12148.90295716</v>
      </c>
    </row>
    <row r="23" spans="1:8" ht="12">
      <c r="A23" s="98" t="s">
        <v>233</v>
      </c>
      <c r="B23" s="71"/>
      <c r="C23" s="71"/>
      <c r="D23" s="71"/>
      <c r="E23" s="142"/>
      <c r="F23" s="142">
        <v>51.484669</v>
      </c>
      <c r="G23" s="142">
        <v>35.507869</v>
      </c>
      <c r="H23" s="170">
        <v>46.544117</v>
      </c>
    </row>
    <row r="24" spans="1:8" ht="12">
      <c r="A24" s="97" t="s">
        <v>9</v>
      </c>
      <c r="B24" s="71">
        <v>60042</v>
      </c>
      <c r="C24" s="71">
        <v>60582</v>
      </c>
      <c r="D24" s="71">
        <v>66985</v>
      </c>
      <c r="E24" s="142">
        <v>69797</v>
      </c>
      <c r="F24" s="142">
        <v>90530.87477680032</v>
      </c>
      <c r="G24" s="142">
        <v>87126.62048714091</v>
      </c>
      <c r="H24" s="170">
        <v>86987.0363405917</v>
      </c>
    </row>
    <row r="25" spans="1:8" ht="12">
      <c r="A25" s="97" t="s">
        <v>211</v>
      </c>
      <c r="B25" s="71"/>
      <c r="C25" s="71"/>
      <c r="D25" s="71"/>
      <c r="E25" s="142">
        <v>2857</v>
      </c>
      <c r="F25" s="142">
        <v>3595.55172132</v>
      </c>
      <c r="G25" s="142">
        <v>3791.0601681</v>
      </c>
      <c r="H25" s="170">
        <v>3753.1907568</v>
      </c>
    </row>
    <row r="26" spans="1:8" ht="12">
      <c r="A26" s="97" t="s">
        <v>212</v>
      </c>
      <c r="B26" s="72">
        <v>18245</v>
      </c>
      <c r="C26" s="72">
        <v>20800</v>
      </c>
      <c r="D26" s="72">
        <v>22970</v>
      </c>
      <c r="E26" s="141">
        <v>31273</v>
      </c>
      <c r="F26" s="141">
        <v>30773.0515825</v>
      </c>
      <c r="G26" s="141">
        <v>27997.63441691</v>
      </c>
      <c r="H26" s="170">
        <v>27641.39164857</v>
      </c>
    </row>
    <row r="27" spans="1:8" ht="12">
      <c r="A27" s="96" t="s">
        <v>57</v>
      </c>
      <c r="B27" s="69">
        <v>3621</v>
      </c>
      <c r="C27" s="69">
        <v>4096</v>
      </c>
      <c r="D27" s="69">
        <v>4590</v>
      </c>
      <c r="E27" s="170">
        <v>4770</v>
      </c>
      <c r="F27" s="170">
        <v>5764.705447</v>
      </c>
      <c r="G27" s="170">
        <v>5796.432533</v>
      </c>
      <c r="H27" s="170">
        <v>5803.957686</v>
      </c>
    </row>
    <row r="28" spans="1:8" ht="12">
      <c r="A28" s="97" t="s">
        <v>26</v>
      </c>
      <c r="B28" s="71">
        <v>8415</v>
      </c>
      <c r="C28" s="71">
        <v>10365</v>
      </c>
      <c r="D28" s="71">
        <v>14718</v>
      </c>
      <c r="E28" s="142">
        <v>19011</v>
      </c>
      <c r="F28" s="142">
        <v>22373.895826</v>
      </c>
      <c r="G28" s="142">
        <v>22925.044072</v>
      </c>
      <c r="H28" s="170">
        <v>22969.789611</v>
      </c>
    </row>
    <row r="29" spans="1:8" ht="12">
      <c r="A29" s="97" t="s">
        <v>194</v>
      </c>
      <c r="B29" s="71">
        <v>130</v>
      </c>
      <c r="C29" s="71">
        <v>101</v>
      </c>
      <c r="D29" s="71">
        <v>91</v>
      </c>
      <c r="E29" s="142">
        <v>82</v>
      </c>
      <c r="F29" s="142"/>
      <c r="G29" s="142"/>
      <c r="H29" s="170"/>
    </row>
    <row r="30" spans="1:8" ht="12">
      <c r="A30" s="96" t="s">
        <v>10</v>
      </c>
      <c r="B30" s="69">
        <v>267</v>
      </c>
      <c r="C30" s="69">
        <v>309</v>
      </c>
      <c r="D30" s="69">
        <v>300</v>
      </c>
      <c r="E30" s="170">
        <v>453</v>
      </c>
      <c r="F30" s="170">
        <v>518.5755</v>
      </c>
      <c r="G30" s="170">
        <v>581.102525</v>
      </c>
      <c r="H30" s="170">
        <v>594.225151</v>
      </c>
    </row>
    <row r="31" spans="1:8" ht="12">
      <c r="A31" s="96" t="s">
        <v>229</v>
      </c>
      <c r="B31" s="69">
        <v>1266</v>
      </c>
      <c r="C31" s="69">
        <v>1443</v>
      </c>
      <c r="D31" s="69">
        <v>1525</v>
      </c>
      <c r="E31" s="170">
        <v>1512</v>
      </c>
      <c r="F31" s="170">
        <v>247.77060528468</v>
      </c>
      <c r="G31" s="170">
        <v>179.26073956225</v>
      </c>
      <c r="H31" s="170">
        <v>174.20574526078</v>
      </c>
    </row>
    <row r="32" spans="1:8" ht="12">
      <c r="A32" s="98" t="s">
        <v>11</v>
      </c>
      <c r="B32" s="72">
        <v>134030</v>
      </c>
      <c r="C32" s="72">
        <v>158092</v>
      </c>
      <c r="D32" s="72">
        <v>166384</v>
      </c>
      <c r="E32" s="141">
        <v>179616</v>
      </c>
      <c r="F32" s="141">
        <v>188288.277639</v>
      </c>
      <c r="G32" s="141">
        <v>188531.119223</v>
      </c>
      <c r="H32" s="170">
        <v>188929.652303</v>
      </c>
    </row>
    <row r="33" spans="1:9" ht="12">
      <c r="A33" s="98" t="s">
        <v>12</v>
      </c>
      <c r="B33" s="72">
        <v>548794</v>
      </c>
      <c r="C33" s="72">
        <v>484209</v>
      </c>
      <c r="D33" s="71">
        <v>518553</v>
      </c>
      <c r="E33" s="142">
        <v>572975</v>
      </c>
      <c r="F33" s="142">
        <v>613289.4806828392</v>
      </c>
      <c r="G33" s="142">
        <v>626719.7557353918</v>
      </c>
      <c r="H33" s="170">
        <v>627907.417196272</v>
      </c>
      <c r="I33" s="243"/>
    </row>
    <row r="34" spans="1:55" s="9" customFormat="1" ht="12">
      <c r="A34" s="98" t="s">
        <v>182</v>
      </c>
      <c r="B34" s="72"/>
      <c r="C34" s="72">
        <v>305114</v>
      </c>
      <c r="D34" s="71">
        <v>319804</v>
      </c>
      <c r="E34" s="142">
        <v>329371</v>
      </c>
      <c r="F34" s="142">
        <v>329928.8732109</v>
      </c>
      <c r="G34" s="142">
        <v>314226.4808676</v>
      </c>
      <c r="H34" s="170">
        <v>312549.4793242</v>
      </c>
      <c r="I34" s="243"/>
      <c r="J34" s="245"/>
      <c r="K34" s="245"/>
      <c r="L34" s="245"/>
      <c r="M34" s="245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</row>
    <row r="35" spans="1:55" s="9" customFormat="1" ht="13.5" customHeight="1">
      <c r="A35" s="97" t="s">
        <v>169</v>
      </c>
      <c r="B35" s="71">
        <v>37042</v>
      </c>
      <c r="C35" s="72">
        <v>28803</v>
      </c>
      <c r="D35" s="71">
        <v>29892</v>
      </c>
      <c r="E35" s="142">
        <v>27037</v>
      </c>
      <c r="F35" s="142">
        <v>27096.78706458956</v>
      </c>
      <c r="G35" s="142">
        <v>28538.511686518013</v>
      </c>
      <c r="H35" s="170">
        <v>28363.33065285236</v>
      </c>
      <c r="I35" s="243"/>
      <c r="J35" s="245"/>
      <c r="K35" s="245"/>
      <c r="L35" s="245"/>
      <c r="M35" s="245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</row>
    <row r="36" spans="1:55" s="9" customFormat="1" ht="16.5" customHeight="1">
      <c r="A36" s="97" t="s">
        <v>175</v>
      </c>
      <c r="B36" s="71">
        <v>7539</v>
      </c>
      <c r="C36" s="71">
        <v>5736</v>
      </c>
      <c r="D36" s="71">
        <v>4246</v>
      </c>
      <c r="E36" s="142">
        <v>2014</v>
      </c>
      <c r="F36" s="142">
        <v>1761</v>
      </c>
      <c r="G36" s="142">
        <v>1447</v>
      </c>
      <c r="H36" s="170">
        <v>1364</v>
      </c>
      <c r="I36" s="243"/>
      <c r="J36" s="245"/>
      <c r="K36" s="245"/>
      <c r="L36" s="245"/>
      <c r="M36" s="245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</row>
    <row r="37" spans="1:55" s="9" customFormat="1" ht="12">
      <c r="A37" s="96" t="s">
        <v>13</v>
      </c>
      <c r="B37" s="69">
        <v>46103</v>
      </c>
      <c r="C37" s="69">
        <v>40068</v>
      </c>
      <c r="D37" s="72">
        <v>39306</v>
      </c>
      <c r="E37" s="141">
        <v>41480</v>
      </c>
      <c r="F37" s="141">
        <v>50859.56671178</v>
      </c>
      <c r="G37" s="141">
        <v>50788.84691237</v>
      </c>
      <c r="H37" s="170">
        <v>51036.98030844</v>
      </c>
      <c r="I37" s="242"/>
      <c r="J37" s="245"/>
      <c r="K37" s="245"/>
      <c r="L37" s="245"/>
      <c r="M37" s="245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</row>
    <row r="38" spans="1:9" ht="12">
      <c r="A38" s="98" t="s">
        <v>23</v>
      </c>
      <c r="B38" s="72">
        <v>282</v>
      </c>
      <c r="C38" s="72">
        <v>327</v>
      </c>
      <c r="D38" s="72">
        <v>405</v>
      </c>
      <c r="E38" s="141">
        <v>383</v>
      </c>
      <c r="F38" s="141">
        <v>464.720402</v>
      </c>
      <c r="G38" s="141">
        <v>503.442023</v>
      </c>
      <c r="H38" s="170">
        <v>515.858281</v>
      </c>
      <c r="I38" s="243"/>
    </row>
    <row r="39" spans="1:55" s="9" customFormat="1" ht="12">
      <c r="A39" s="96" t="s">
        <v>24</v>
      </c>
      <c r="B39" s="69">
        <v>570</v>
      </c>
      <c r="C39" s="69">
        <v>661</v>
      </c>
      <c r="D39" s="69">
        <v>1161</v>
      </c>
      <c r="E39" s="170">
        <v>1218</v>
      </c>
      <c r="F39" s="170">
        <v>1262.98903845828</v>
      </c>
      <c r="G39" s="170">
        <v>1208.54492773111</v>
      </c>
      <c r="H39" s="170">
        <v>1190.53231724836</v>
      </c>
      <c r="I39" s="243"/>
      <c r="J39" s="245"/>
      <c r="K39" s="245"/>
      <c r="L39" s="245"/>
      <c r="M39" s="245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</row>
    <row r="40" spans="1:55" s="9" customFormat="1" ht="12">
      <c r="A40" s="99" t="s">
        <v>27</v>
      </c>
      <c r="B40" s="73">
        <v>326</v>
      </c>
      <c r="C40" s="73">
        <v>419</v>
      </c>
      <c r="D40" s="73">
        <v>388</v>
      </c>
      <c r="E40" s="171">
        <v>516</v>
      </c>
      <c r="F40" s="171">
        <v>650.63058032</v>
      </c>
      <c r="G40" s="171">
        <v>677.26517532</v>
      </c>
      <c r="H40" s="170">
        <v>683.94708072</v>
      </c>
      <c r="I40" s="243"/>
      <c r="J40" s="245"/>
      <c r="K40" s="245"/>
      <c r="L40" s="245"/>
      <c r="M40" s="245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</row>
    <row r="41" spans="1:55" s="9" customFormat="1" ht="12">
      <c r="A41" s="101" t="s">
        <v>14</v>
      </c>
      <c r="B41" s="102">
        <v>45519</v>
      </c>
      <c r="C41" s="102">
        <v>46493</v>
      </c>
      <c r="D41" s="102">
        <v>45020</v>
      </c>
      <c r="E41" s="173">
        <v>49286</v>
      </c>
      <c r="F41" s="173">
        <v>55119.655688210885</v>
      </c>
      <c r="G41" s="173">
        <v>52262.66752435694</v>
      </c>
      <c r="H41" s="170">
        <v>51624.310490916796</v>
      </c>
      <c r="I41" s="242"/>
      <c r="J41" s="245"/>
      <c r="K41" s="245"/>
      <c r="L41" s="245"/>
      <c r="M41" s="245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</row>
    <row r="42" spans="1:9" ht="12">
      <c r="A42" s="97" t="s">
        <v>60</v>
      </c>
      <c r="B42" s="71">
        <v>2746</v>
      </c>
      <c r="C42" s="71">
        <v>2738</v>
      </c>
      <c r="D42" s="71">
        <v>2447</v>
      </c>
      <c r="E42" s="142">
        <v>2854</v>
      </c>
      <c r="F42" s="142">
        <v>3367.970519</v>
      </c>
      <c r="G42" s="142">
        <v>1669.337217</v>
      </c>
      <c r="H42" s="170">
        <v>1606.378979</v>
      </c>
      <c r="I42" s="243"/>
    </row>
    <row r="43" spans="1:55" s="9" customFormat="1" ht="12">
      <c r="A43" s="97" t="s">
        <v>28</v>
      </c>
      <c r="B43" s="71">
        <v>104</v>
      </c>
      <c r="C43" s="71">
        <v>0</v>
      </c>
      <c r="D43" s="71"/>
      <c r="E43" s="142"/>
      <c r="F43" s="142"/>
      <c r="G43" s="142"/>
      <c r="H43" s="170"/>
      <c r="I43" s="243"/>
      <c r="J43" s="245"/>
      <c r="K43" s="245"/>
      <c r="L43" s="245"/>
      <c r="M43" s="245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</row>
    <row r="44" spans="1:55" s="9" customFormat="1" ht="12">
      <c r="A44" s="97" t="s">
        <v>195</v>
      </c>
      <c r="B44" s="71">
        <v>5333</v>
      </c>
      <c r="C44" s="71">
        <v>6052</v>
      </c>
      <c r="D44" s="71">
        <v>7912</v>
      </c>
      <c r="E44" s="142">
        <v>7989</v>
      </c>
      <c r="F44" s="142">
        <v>6600.66882443675</v>
      </c>
      <c r="G44" s="142">
        <v>5908.22935892722</v>
      </c>
      <c r="H44" s="170">
        <v>5956.90303962616</v>
      </c>
      <c r="I44" s="242"/>
      <c r="J44" s="245"/>
      <c r="K44" s="245"/>
      <c r="L44" s="245"/>
      <c r="M44" s="245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</row>
    <row r="45" spans="1:9" ht="12">
      <c r="A45" s="101" t="s">
        <v>61</v>
      </c>
      <c r="B45" s="102">
        <v>1757</v>
      </c>
      <c r="C45" s="71">
        <v>3376</v>
      </c>
      <c r="D45" s="102">
        <v>5649</v>
      </c>
      <c r="E45" s="142">
        <v>7782</v>
      </c>
      <c r="F45" s="142">
        <v>10640.268707078338</v>
      </c>
      <c r="G45" s="142">
        <v>11078.071072</v>
      </c>
      <c r="H45" s="170">
        <v>10742.506181</v>
      </c>
      <c r="I45" s="243"/>
    </row>
    <row r="46" spans="1:55" s="9" customFormat="1" ht="12">
      <c r="A46" s="103" t="s">
        <v>15</v>
      </c>
      <c r="B46" s="104">
        <v>1386069</v>
      </c>
      <c r="C46" s="104">
        <v>1714312</v>
      </c>
      <c r="D46" s="104">
        <v>1852907</v>
      </c>
      <c r="E46" s="174">
        <v>1974085</v>
      </c>
      <c r="F46" s="231" t="s">
        <v>234</v>
      </c>
      <c r="G46" s="174">
        <v>2127959.854335453</v>
      </c>
      <c r="H46" s="174">
        <v>2118258.9497975805</v>
      </c>
      <c r="I46" s="242"/>
      <c r="J46" s="245"/>
      <c r="K46" s="245"/>
      <c r="L46" s="245"/>
      <c r="M46" s="245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</row>
    <row r="47" spans="1:8" ht="12">
      <c r="A47" s="46" t="s">
        <v>30</v>
      </c>
      <c r="B47" s="47">
        <v>1392359</v>
      </c>
      <c r="C47" s="47">
        <v>1720046</v>
      </c>
      <c r="D47" s="47">
        <v>1857153</v>
      </c>
      <c r="E47" s="47">
        <v>1976099</v>
      </c>
      <c r="F47" s="47">
        <v>2132417</v>
      </c>
      <c r="G47" s="47">
        <v>2129406.854335453</v>
      </c>
      <c r="H47" s="47">
        <v>2118258.9497975805</v>
      </c>
    </row>
    <row r="48" spans="1:7" ht="12.75" thickBot="1">
      <c r="A48" s="213" t="s">
        <v>206</v>
      </c>
      <c r="B48" s="213"/>
      <c r="C48" s="190"/>
      <c r="D48" s="251"/>
      <c r="E48" s="251"/>
      <c r="F48" s="251"/>
      <c r="G48" s="251"/>
    </row>
    <row r="49" spans="1:8" ht="12">
      <c r="A49" s="214" t="s">
        <v>228</v>
      </c>
      <c r="B49" s="214"/>
      <c r="C49" s="215"/>
      <c r="D49" s="215"/>
      <c r="E49" s="215"/>
      <c r="F49" s="215"/>
      <c r="G49" s="250"/>
      <c r="H49" s="202"/>
    </row>
    <row r="50" spans="1:8" ht="12">
      <c r="A50" s="242"/>
      <c r="B50" s="242"/>
      <c r="C50" s="246"/>
      <c r="D50" s="242"/>
      <c r="E50" s="247"/>
      <c r="F50" s="247"/>
      <c r="G50" s="247"/>
      <c r="H50" s="248"/>
    </row>
    <row r="51" spans="1:55" s="242" customFormat="1" ht="12">
      <c r="A51" s="202"/>
      <c r="B51" s="202"/>
      <c r="C51" s="202"/>
      <c r="D51" s="202"/>
      <c r="E51" s="202"/>
      <c r="F51" s="202"/>
      <c r="G51" s="249"/>
      <c r="H51" s="202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</row>
    <row r="52" spans="9:55" s="202" customFormat="1" ht="12">
      <c r="I52" s="242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</row>
    <row r="53" spans="9:55" s="202" customFormat="1" ht="12">
      <c r="I53" s="242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</row>
    <row r="54" spans="9:55" s="202" customFormat="1" ht="12">
      <c r="I54" s="242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</row>
    <row r="55" spans="9:55" s="202" customFormat="1" ht="12">
      <c r="I55" s="242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</row>
    <row r="56" spans="9:55" s="202" customFormat="1" ht="12">
      <c r="I56" s="242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</row>
    <row r="57" spans="9:55" s="202" customFormat="1" ht="12">
      <c r="I57" s="242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</row>
    <row r="58" spans="9:55" s="202" customFormat="1" ht="12">
      <c r="I58" s="242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</row>
    <row r="59" spans="9:55" s="202" customFormat="1" ht="12">
      <c r="I59" s="242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</row>
    <row r="60" spans="9:55" s="202" customFormat="1" ht="12">
      <c r="I60" s="242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</row>
    <row r="61" spans="9:55" s="202" customFormat="1" ht="12">
      <c r="I61" s="242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</row>
    <row r="62" spans="9:55" s="202" customFormat="1" ht="12">
      <c r="I62" s="242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</row>
    <row r="63" spans="9:55" s="202" customFormat="1" ht="12">
      <c r="I63" s="242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</row>
    <row r="64" spans="9:55" s="202" customFormat="1" ht="12">
      <c r="I64" s="242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</row>
    <row r="65" spans="9:55" s="202" customFormat="1" ht="12">
      <c r="I65" s="242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</row>
    <row r="66" spans="9:55" s="202" customFormat="1" ht="12">
      <c r="I66" s="242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</row>
    <row r="67" spans="9:55" s="202" customFormat="1" ht="12">
      <c r="I67" s="242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</row>
    <row r="68" spans="9:55" s="202" customFormat="1" ht="12">
      <c r="I68" s="242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</row>
    <row r="69" spans="9:55" s="202" customFormat="1" ht="12">
      <c r="I69" s="242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</row>
    <row r="70" spans="9:55" s="202" customFormat="1" ht="12">
      <c r="I70" s="242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</row>
    <row r="71" spans="9:55" s="202" customFormat="1" ht="12">
      <c r="I71" s="242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</row>
    <row r="72" spans="9:55" s="202" customFormat="1" ht="12">
      <c r="I72" s="242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</row>
    <row r="73" spans="9:55" s="202" customFormat="1" ht="12">
      <c r="I73" s="242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</row>
    <row r="74" spans="9:55" s="202" customFormat="1" ht="12">
      <c r="I74" s="242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</row>
    <row r="75" spans="9:55" s="202" customFormat="1" ht="12">
      <c r="I75" s="242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</row>
    <row r="76" spans="9:55" s="202" customFormat="1" ht="12">
      <c r="I76" s="242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</row>
    <row r="77" spans="9:55" s="202" customFormat="1" ht="12">
      <c r="I77" s="242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</row>
    <row r="78" spans="9:55" s="202" customFormat="1" ht="12">
      <c r="I78" s="242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</row>
    <row r="79" spans="9:55" s="202" customFormat="1" ht="12">
      <c r="I79" s="242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</row>
    <row r="80" spans="9:55" s="202" customFormat="1" ht="12">
      <c r="I80" s="242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</row>
    <row r="81" spans="9:55" s="202" customFormat="1" ht="12">
      <c r="I81" s="242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</row>
    <row r="82" spans="9:55" s="202" customFormat="1" ht="12">
      <c r="I82" s="242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</row>
    <row r="83" spans="9:55" s="202" customFormat="1" ht="12">
      <c r="I83" s="242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</row>
    <row r="84" spans="9:55" s="202" customFormat="1" ht="12">
      <c r="I84" s="242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</row>
    <row r="85" spans="9:55" s="202" customFormat="1" ht="12">
      <c r="I85" s="242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</row>
    <row r="86" spans="9:55" s="202" customFormat="1" ht="12">
      <c r="I86" s="242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</row>
    <row r="87" spans="9:55" s="202" customFormat="1" ht="12">
      <c r="I87" s="242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</row>
    <row r="88" spans="9:55" s="202" customFormat="1" ht="12">
      <c r="I88" s="242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</row>
    <row r="89" spans="9:55" s="202" customFormat="1" ht="12">
      <c r="I89" s="242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</row>
    <row r="90" spans="9:55" s="202" customFormat="1" ht="12">
      <c r="I90" s="242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</row>
    <row r="91" spans="9:55" s="202" customFormat="1" ht="12">
      <c r="I91" s="242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</row>
    <row r="92" spans="9:55" s="202" customFormat="1" ht="12">
      <c r="I92" s="242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</row>
    <row r="93" spans="9:55" s="202" customFormat="1" ht="12">
      <c r="I93" s="242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</row>
    <row r="94" spans="9:55" s="202" customFormat="1" ht="12">
      <c r="I94" s="242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</row>
    <row r="95" spans="1:55" s="202" customFormat="1" ht="12">
      <c r="A95" s="7"/>
      <c r="B95" s="7"/>
      <c r="C95" s="7"/>
      <c r="D95" s="7"/>
      <c r="E95" s="7"/>
      <c r="F95" s="7"/>
      <c r="G95" s="7"/>
      <c r="H95" s="7"/>
      <c r="I95" s="242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4"/>
  <sheetViews>
    <sheetView zoomScale="70" zoomScaleNormal="70" zoomScalePageLayoutView="0" workbookViewId="0" topLeftCell="A13">
      <selection activeCell="J51" sqref="J5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65" t="s">
        <v>124</v>
      </c>
      <c r="B1" s="265"/>
      <c r="C1" s="265"/>
      <c r="D1" s="265"/>
      <c r="E1" s="265"/>
      <c r="F1" s="265"/>
      <c r="G1" s="265"/>
      <c r="H1" s="270"/>
    </row>
    <row r="2" spans="1:8" ht="39" customHeight="1">
      <c r="A2" s="66" t="s">
        <v>134</v>
      </c>
      <c r="B2" s="67">
        <v>2013</v>
      </c>
      <c r="C2" s="67">
        <v>2014</v>
      </c>
      <c r="D2" s="158">
        <v>2015</v>
      </c>
      <c r="E2" s="176">
        <v>2016</v>
      </c>
      <c r="F2" s="176">
        <v>2017</v>
      </c>
      <c r="G2" s="176" t="s">
        <v>242</v>
      </c>
      <c r="H2" s="177" t="s">
        <v>244</v>
      </c>
    </row>
    <row r="3" spans="1:8" ht="12.75">
      <c r="A3" s="68" t="s">
        <v>225</v>
      </c>
      <c r="B3" s="69"/>
      <c r="C3" s="69"/>
      <c r="D3" s="69"/>
      <c r="E3" s="69"/>
      <c r="F3" s="69">
        <v>494.3892307</v>
      </c>
      <c r="G3" s="69">
        <v>617.51327959</v>
      </c>
      <c r="H3" s="69">
        <v>631.67605088</v>
      </c>
    </row>
    <row r="4" spans="1:8" ht="12.75">
      <c r="A4" s="68" t="s">
        <v>76</v>
      </c>
      <c r="B4" s="71">
        <v>3018</v>
      </c>
      <c r="C4" s="71">
        <v>3011</v>
      </c>
      <c r="D4" s="71">
        <v>3210</v>
      </c>
      <c r="E4" s="71">
        <v>3775</v>
      </c>
      <c r="F4" s="71">
        <v>3963.82142506838</v>
      </c>
      <c r="G4" s="71">
        <v>3949.89597134616</v>
      </c>
      <c r="H4" s="69">
        <v>3936.71045456413</v>
      </c>
    </row>
    <row r="5" spans="1:8" ht="12.75">
      <c r="A5" s="68" t="s">
        <v>77</v>
      </c>
      <c r="B5" s="72">
        <v>178</v>
      </c>
      <c r="C5" s="72">
        <v>212</v>
      </c>
      <c r="D5" s="72">
        <v>104</v>
      </c>
      <c r="E5" s="72"/>
      <c r="F5" s="72"/>
      <c r="G5" s="12"/>
      <c r="H5" s="69"/>
    </row>
    <row r="6" spans="1:8" ht="12.75">
      <c r="A6" s="68" t="s">
        <v>219</v>
      </c>
      <c r="B6" s="72"/>
      <c r="C6" s="72"/>
      <c r="D6" s="72"/>
      <c r="E6" s="72"/>
      <c r="F6" s="72">
        <v>937.5697668</v>
      </c>
      <c r="G6" s="72">
        <v>944.65718053</v>
      </c>
      <c r="H6" s="69">
        <v>942.48989198</v>
      </c>
    </row>
    <row r="7" spans="1:8" ht="12.75">
      <c r="A7" s="68" t="s">
        <v>78</v>
      </c>
      <c r="B7" s="73">
        <v>52312</v>
      </c>
      <c r="C7" s="73">
        <v>56612</v>
      </c>
      <c r="D7" s="73">
        <v>66393</v>
      </c>
      <c r="E7" s="73">
        <v>72473</v>
      </c>
      <c r="F7" s="73">
        <v>74846.74450443857</v>
      </c>
      <c r="G7" s="73">
        <v>73876.21950681056</v>
      </c>
      <c r="H7" s="69">
        <v>73408.02439343481</v>
      </c>
    </row>
    <row r="8" spans="1:8" ht="12.75">
      <c r="A8" s="72" t="s">
        <v>155</v>
      </c>
      <c r="B8" s="72">
        <v>444</v>
      </c>
      <c r="C8" s="72">
        <v>298</v>
      </c>
      <c r="D8" s="72">
        <v>519</v>
      </c>
      <c r="E8" s="72">
        <v>562</v>
      </c>
      <c r="F8" s="72">
        <v>587.756678918</v>
      </c>
      <c r="G8" s="72">
        <v>505.18110103</v>
      </c>
      <c r="H8" s="69">
        <v>493.87929322</v>
      </c>
    </row>
    <row r="9" spans="1:8" ht="12.75">
      <c r="A9" s="68" t="s">
        <v>79</v>
      </c>
      <c r="B9" s="74">
        <v>2229</v>
      </c>
      <c r="C9" s="74">
        <v>2134</v>
      </c>
      <c r="D9" s="74">
        <v>2472</v>
      </c>
      <c r="E9" s="74">
        <v>2705</v>
      </c>
      <c r="F9" s="74">
        <v>4087.429529</v>
      </c>
      <c r="G9" s="74">
        <v>5186.2285733</v>
      </c>
      <c r="H9" s="69">
        <v>5280.1332696</v>
      </c>
    </row>
    <row r="10" spans="1:8" ht="12.75">
      <c r="A10" s="68" t="s">
        <v>222</v>
      </c>
      <c r="B10" s="72">
        <v>5740</v>
      </c>
      <c r="C10" s="72">
        <v>5718</v>
      </c>
      <c r="D10" s="72">
        <v>7503</v>
      </c>
      <c r="E10" s="72">
        <v>7861</v>
      </c>
      <c r="F10" s="72">
        <v>7088.98058659</v>
      </c>
      <c r="G10" s="72">
        <v>7376.33909302</v>
      </c>
      <c r="H10" s="69">
        <v>7399.3833494499995</v>
      </c>
    </row>
    <row r="11" spans="1:8" ht="12.75">
      <c r="A11" s="68" t="s">
        <v>80</v>
      </c>
      <c r="B11" s="71">
        <v>188158</v>
      </c>
      <c r="C11" s="71">
        <v>214248</v>
      </c>
      <c r="D11" s="71">
        <v>221017</v>
      </c>
      <c r="E11" s="71">
        <v>229984</v>
      </c>
      <c r="F11" s="71">
        <v>230054.6433698311</v>
      </c>
      <c r="G11" s="71">
        <v>231893.66815768837</v>
      </c>
      <c r="H11" s="69">
        <v>231427.94354751165</v>
      </c>
    </row>
    <row r="12" spans="1:8" ht="12.75">
      <c r="A12" s="68" t="s">
        <v>152</v>
      </c>
      <c r="B12" s="72">
        <v>42</v>
      </c>
      <c r="C12" s="72"/>
      <c r="D12" s="72"/>
      <c r="E12" s="72"/>
      <c r="F12" s="72"/>
      <c r="G12" s="72"/>
      <c r="H12" s="69"/>
    </row>
    <row r="13" spans="1:8" ht="12.75">
      <c r="A13" s="68" t="s">
        <v>224</v>
      </c>
      <c r="B13" s="72"/>
      <c r="C13" s="72"/>
      <c r="D13" s="72"/>
      <c r="E13" s="72"/>
      <c r="F13" s="72">
        <v>155.042338</v>
      </c>
      <c r="G13" s="72">
        <v>217.596119</v>
      </c>
      <c r="H13" s="69">
        <v>222.842046</v>
      </c>
    </row>
    <row r="14" spans="1:8" ht="12.75">
      <c r="A14" s="68" t="s">
        <v>81</v>
      </c>
      <c r="B14" s="71">
        <v>14752</v>
      </c>
      <c r="C14" s="71">
        <v>20189</v>
      </c>
      <c r="D14" s="71">
        <v>19657</v>
      </c>
      <c r="E14" s="71">
        <v>21033</v>
      </c>
      <c r="F14" s="71">
        <v>28275.597259000002</v>
      </c>
      <c r="G14" s="71">
        <v>29425.895047</v>
      </c>
      <c r="H14" s="69">
        <v>29785.885734</v>
      </c>
    </row>
    <row r="15" spans="1:8" ht="12.75">
      <c r="A15" s="68" t="s">
        <v>82</v>
      </c>
      <c r="B15" s="107">
        <v>226</v>
      </c>
      <c r="C15" s="107">
        <v>456</v>
      </c>
      <c r="D15" s="108">
        <v>1686</v>
      </c>
      <c r="E15" s="169">
        <v>1728</v>
      </c>
      <c r="F15" s="169">
        <v>2260.163956</v>
      </c>
      <c r="G15" s="169">
        <v>2033.133596</v>
      </c>
      <c r="H15" s="69">
        <v>1936.579887</v>
      </c>
    </row>
    <row r="16" spans="1:8" ht="12.75">
      <c r="A16" s="68" t="s">
        <v>190</v>
      </c>
      <c r="B16" s="107"/>
      <c r="C16" s="107"/>
      <c r="D16" s="108">
        <v>185</v>
      </c>
      <c r="E16" s="169">
        <v>214</v>
      </c>
      <c r="F16" s="169">
        <v>285.316786</v>
      </c>
      <c r="G16" s="169">
        <v>283.882291</v>
      </c>
      <c r="H16" s="69">
        <v>287.515663</v>
      </c>
    </row>
    <row r="17" spans="1:8" ht="12.75">
      <c r="A17" s="68" t="s">
        <v>83</v>
      </c>
      <c r="B17" s="71">
        <v>7354</v>
      </c>
      <c r="C17" s="71">
        <v>8600</v>
      </c>
      <c r="D17" s="71">
        <v>9884</v>
      </c>
      <c r="E17" s="71">
        <v>10549</v>
      </c>
      <c r="F17" s="71">
        <v>13100.271393</v>
      </c>
      <c r="G17" s="71">
        <v>13520.541516</v>
      </c>
      <c r="H17" s="69">
        <v>13725.12058</v>
      </c>
    </row>
    <row r="18" spans="1:8" ht="12.75">
      <c r="A18" s="68" t="s">
        <v>84</v>
      </c>
      <c r="B18" s="71">
        <v>3026</v>
      </c>
      <c r="C18" s="71">
        <v>2947</v>
      </c>
      <c r="D18" s="71">
        <v>2559</v>
      </c>
      <c r="E18" s="71">
        <v>2324</v>
      </c>
      <c r="F18" s="71">
        <v>2557.32371833</v>
      </c>
      <c r="G18" s="71">
        <v>2737.69472361</v>
      </c>
      <c r="H18" s="69">
        <v>2861.98704205</v>
      </c>
    </row>
    <row r="19" spans="1:8" ht="11.25" customHeight="1">
      <c r="A19" s="68" t="s">
        <v>204</v>
      </c>
      <c r="B19" s="71"/>
      <c r="C19" s="71"/>
      <c r="D19" s="71">
        <v>319</v>
      </c>
      <c r="E19" s="71">
        <v>511</v>
      </c>
      <c r="F19" s="71">
        <v>961.442656</v>
      </c>
      <c r="G19" s="71"/>
      <c r="H19" s="69"/>
    </row>
    <row r="20" spans="1:8" ht="11.25" customHeight="1">
      <c r="A20" s="68" t="s">
        <v>85</v>
      </c>
      <c r="B20" s="71">
        <v>5831</v>
      </c>
      <c r="C20" s="71">
        <v>4312</v>
      </c>
      <c r="D20" s="71">
        <v>3501</v>
      </c>
      <c r="E20" s="71">
        <v>4472</v>
      </c>
      <c r="F20" s="71">
        <v>3604.792201</v>
      </c>
      <c r="G20" s="71">
        <v>3485.451332</v>
      </c>
      <c r="H20" s="69">
        <v>3494.468699</v>
      </c>
    </row>
    <row r="21" spans="1:8" ht="12.75">
      <c r="A21" s="68" t="s">
        <v>86</v>
      </c>
      <c r="B21" s="71">
        <v>715</v>
      </c>
      <c r="C21" s="71">
        <v>3352</v>
      </c>
      <c r="D21" s="71">
        <v>6733</v>
      </c>
      <c r="E21" s="71">
        <v>9857</v>
      </c>
      <c r="F21" s="71">
        <v>10982.17514898</v>
      </c>
      <c r="G21" s="71">
        <v>12113.85217909</v>
      </c>
      <c r="H21" s="69">
        <v>12148.90295716</v>
      </c>
    </row>
    <row r="22" spans="1:8" ht="12.75">
      <c r="A22" s="68" t="s">
        <v>231</v>
      </c>
      <c r="B22" s="71"/>
      <c r="C22" s="71"/>
      <c r="D22" s="71"/>
      <c r="E22" s="71"/>
      <c r="F22" s="71">
        <v>51.484669</v>
      </c>
      <c r="G22" s="71">
        <v>35.507869</v>
      </c>
      <c r="H22" s="69">
        <v>46.544117</v>
      </c>
    </row>
    <row r="23" spans="1:8" ht="12.75">
      <c r="A23" s="68" t="s">
        <v>87</v>
      </c>
      <c r="B23" s="71">
        <v>45316</v>
      </c>
      <c r="C23" s="71">
        <v>48454</v>
      </c>
      <c r="D23" s="71">
        <v>54315</v>
      </c>
      <c r="E23" s="71">
        <v>56446</v>
      </c>
      <c r="F23" s="71">
        <v>75438.0493148</v>
      </c>
      <c r="G23" s="71">
        <v>75222.74701091</v>
      </c>
      <c r="H23" s="69">
        <v>75206.20392803999</v>
      </c>
    </row>
    <row r="24" spans="1:8" ht="13.5" customHeight="1">
      <c r="A24" s="68" t="s">
        <v>211</v>
      </c>
      <c r="B24" s="71"/>
      <c r="C24" s="71"/>
      <c r="D24" s="71">
        <v>0</v>
      </c>
      <c r="E24" s="71">
        <v>2857</v>
      </c>
      <c r="F24" s="71">
        <v>3595.55172132</v>
      </c>
      <c r="G24" s="71">
        <v>3791.0601681</v>
      </c>
      <c r="H24" s="69">
        <v>3753.1907568</v>
      </c>
    </row>
    <row r="25" spans="1:8" ht="13.5" customHeight="1">
      <c r="A25" s="68" t="s">
        <v>213</v>
      </c>
      <c r="B25" s="72">
        <v>18245</v>
      </c>
      <c r="C25" s="71">
        <v>20800</v>
      </c>
      <c r="D25" s="71">
        <v>22970</v>
      </c>
      <c r="E25" s="71">
        <v>31273</v>
      </c>
      <c r="F25" s="71">
        <v>30773.0515825</v>
      </c>
      <c r="G25" s="71">
        <v>27997.63441691</v>
      </c>
      <c r="H25" s="69">
        <v>27641.39164857</v>
      </c>
    </row>
    <row r="26" spans="1:8" ht="13.5" customHeight="1">
      <c r="A26" s="68" t="s">
        <v>88</v>
      </c>
      <c r="B26" s="69">
        <v>3621</v>
      </c>
      <c r="C26" s="71">
        <v>4096</v>
      </c>
      <c r="D26" s="71">
        <v>4590</v>
      </c>
      <c r="E26" s="71">
        <v>4770</v>
      </c>
      <c r="F26" s="71">
        <v>5764.705447</v>
      </c>
      <c r="G26" s="71">
        <v>5796.432533</v>
      </c>
      <c r="H26" s="69">
        <v>5803.957686</v>
      </c>
    </row>
    <row r="27" spans="1:8" ht="12.75">
      <c r="A27" s="68" t="s">
        <v>89</v>
      </c>
      <c r="B27" s="71">
        <v>8415</v>
      </c>
      <c r="C27" s="71">
        <v>10365</v>
      </c>
      <c r="D27" s="71">
        <v>14718</v>
      </c>
      <c r="E27" s="71">
        <v>19011</v>
      </c>
      <c r="F27" s="71">
        <v>22373.895826</v>
      </c>
      <c r="G27" s="71">
        <v>22925.044072</v>
      </c>
      <c r="H27" s="69">
        <v>22969.789611</v>
      </c>
    </row>
    <row r="28" spans="1:8" ht="13.5" customHeight="1">
      <c r="A28" s="68" t="s">
        <v>196</v>
      </c>
      <c r="B28" s="71">
        <v>130</v>
      </c>
      <c r="C28" s="71">
        <v>101</v>
      </c>
      <c r="D28" s="71">
        <v>91</v>
      </c>
      <c r="E28" s="71">
        <v>82</v>
      </c>
      <c r="F28" s="71"/>
      <c r="G28" s="71"/>
      <c r="H28" s="69"/>
    </row>
    <row r="29" spans="1:8" ht="12.75">
      <c r="A29" s="68" t="s">
        <v>90</v>
      </c>
      <c r="B29" s="69">
        <v>267</v>
      </c>
      <c r="C29" s="71">
        <v>309</v>
      </c>
      <c r="D29" s="71">
        <v>300</v>
      </c>
      <c r="E29" s="71">
        <v>453</v>
      </c>
      <c r="F29" s="71">
        <v>518.5755</v>
      </c>
      <c r="G29" s="71">
        <v>581.102525</v>
      </c>
      <c r="H29" s="69">
        <v>594.225151</v>
      </c>
    </row>
    <row r="30" spans="1:8" ht="12.75">
      <c r="A30" s="68" t="s">
        <v>230</v>
      </c>
      <c r="B30" s="69">
        <v>1266</v>
      </c>
      <c r="C30" s="71">
        <v>1443</v>
      </c>
      <c r="D30" s="71">
        <v>1525</v>
      </c>
      <c r="E30" s="71">
        <v>1512</v>
      </c>
      <c r="F30" s="71">
        <v>247.77060528468</v>
      </c>
      <c r="G30" s="71">
        <v>179.26073956225</v>
      </c>
      <c r="H30" s="69">
        <v>174.20574526078002</v>
      </c>
    </row>
    <row r="31" spans="1:8" ht="12.75">
      <c r="A31" s="68" t="s">
        <v>91</v>
      </c>
      <c r="B31" s="72">
        <v>105017</v>
      </c>
      <c r="C31" s="71">
        <v>129561</v>
      </c>
      <c r="D31" s="71">
        <v>141782</v>
      </c>
      <c r="E31" s="71">
        <v>157586</v>
      </c>
      <c r="F31" s="71">
        <v>166487.141059</v>
      </c>
      <c r="G31" s="71">
        <v>168741.362395</v>
      </c>
      <c r="H31" s="69">
        <v>168298.739727</v>
      </c>
    </row>
    <row r="32" spans="1:8" ht="12.75">
      <c r="A32" s="68" t="s">
        <v>92</v>
      </c>
      <c r="B32" s="72">
        <v>40326</v>
      </c>
      <c r="C32" s="71">
        <v>49336</v>
      </c>
      <c r="D32" s="71">
        <v>54608</v>
      </c>
      <c r="E32" s="71">
        <v>64232</v>
      </c>
      <c r="F32" s="71">
        <v>86614.58771151547</v>
      </c>
      <c r="G32" s="71">
        <v>97824.49668744256</v>
      </c>
      <c r="H32" s="69">
        <v>98507.37703067863</v>
      </c>
    </row>
    <row r="33" spans="1:8" ht="12.75">
      <c r="A33" s="68" t="s">
        <v>182</v>
      </c>
      <c r="B33" s="72"/>
      <c r="C33" s="71">
        <v>2510</v>
      </c>
      <c r="D33" s="71">
        <v>4339</v>
      </c>
      <c r="E33" s="71">
        <v>7326</v>
      </c>
      <c r="F33" s="71">
        <v>11398.7704</v>
      </c>
      <c r="G33" s="71">
        <v>12349.1880682</v>
      </c>
      <c r="H33" s="69">
        <v>12640.291578100001</v>
      </c>
    </row>
    <row r="34" spans="1:8" ht="12.75">
      <c r="A34" s="68" t="s">
        <v>93</v>
      </c>
      <c r="B34" s="72">
        <v>12314</v>
      </c>
      <c r="C34" s="71">
        <v>10254</v>
      </c>
      <c r="D34" s="71">
        <v>13137</v>
      </c>
      <c r="E34" s="71">
        <v>10148</v>
      </c>
      <c r="F34" s="71">
        <v>9285.469586</v>
      </c>
      <c r="G34" s="71">
        <v>10241.853618</v>
      </c>
      <c r="H34" s="69">
        <v>10010.635727</v>
      </c>
    </row>
    <row r="35" spans="1:8" ht="12.75">
      <c r="A35" s="68" t="s">
        <v>146</v>
      </c>
      <c r="B35" s="71">
        <v>7104</v>
      </c>
      <c r="C35" s="71">
        <v>5341</v>
      </c>
      <c r="D35" s="71">
        <v>4016</v>
      </c>
      <c r="E35" s="71">
        <v>2014</v>
      </c>
      <c r="F35" s="71">
        <v>1761</v>
      </c>
      <c r="G35" s="71">
        <v>1447</v>
      </c>
      <c r="H35" s="69">
        <v>1364</v>
      </c>
    </row>
    <row r="36" spans="1:8" ht="12.75">
      <c r="A36" s="68" t="s">
        <v>94</v>
      </c>
      <c r="B36" s="69">
        <v>39114</v>
      </c>
      <c r="C36" s="71">
        <v>39462</v>
      </c>
      <c r="D36" s="71">
        <v>38666</v>
      </c>
      <c r="E36" s="71">
        <v>40225</v>
      </c>
      <c r="F36" s="71">
        <v>49384.28120354</v>
      </c>
      <c r="G36" s="71">
        <v>49381.34656713</v>
      </c>
      <c r="H36" s="69">
        <v>49636.0803428</v>
      </c>
    </row>
    <row r="37" spans="1:8" ht="12.75">
      <c r="A37" s="68" t="s">
        <v>95</v>
      </c>
      <c r="B37" s="72">
        <v>282</v>
      </c>
      <c r="C37" s="71">
        <v>327</v>
      </c>
      <c r="D37" s="71">
        <v>405</v>
      </c>
      <c r="E37" s="71">
        <v>383</v>
      </c>
      <c r="F37" s="71">
        <v>464.720402</v>
      </c>
      <c r="G37" s="71">
        <v>503.442023</v>
      </c>
      <c r="H37" s="69">
        <v>515.858281</v>
      </c>
    </row>
    <row r="38" spans="1:8" ht="13.5" customHeight="1">
      <c r="A38" s="68" t="s">
        <v>96</v>
      </c>
      <c r="B38" s="69">
        <v>570</v>
      </c>
      <c r="C38" s="71">
        <v>661</v>
      </c>
      <c r="D38" s="71">
        <v>1161</v>
      </c>
      <c r="E38" s="71">
        <v>1218</v>
      </c>
      <c r="F38" s="71">
        <v>1262.98903845828</v>
      </c>
      <c r="G38" s="71">
        <v>1208.54492773111</v>
      </c>
      <c r="H38" s="69">
        <v>1190.53231724836</v>
      </c>
    </row>
    <row r="39" spans="1:8" ht="12.75">
      <c r="A39" s="68" t="s">
        <v>97</v>
      </c>
      <c r="B39" s="73">
        <v>326</v>
      </c>
      <c r="C39" s="71">
        <v>419</v>
      </c>
      <c r="D39" s="71">
        <v>388</v>
      </c>
      <c r="E39" s="71">
        <v>516</v>
      </c>
      <c r="F39" s="71">
        <v>650.63058032</v>
      </c>
      <c r="G39" s="71">
        <v>677.26517532</v>
      </c>
      <c r="H39" s="69">
        <v>683.94708072</v>
      </c>
    </row>
    <row r="40" spans="1:8" ht="12.75">
      <c r="A40" s="68" t="s">
        <v>98</v>
      </c>
      <c r="B40" s="102">
        <v>39343</v>
      </c>
      <c r="C40" s="71">
        <v>39833</v>
      </c>
      <c r="D40" s="71">
        <v>37633</v>
      </c>
      <c r="E40" s="71">
        <v>39262</v>
      </c>
      <c r="F40" s="71">
        <v>46548.5028377</v>
      </c>
      <c r="G40" s="71">
        <v>44950.19163189</v>
      </c>
      <c r="H40" s="69">
        <v>44216.19243601</v>
      </c>
    </row>
    <row r="41" spans="1:8" ht="12.75">
      <c r="A41" s="68" t="s">
        <v>99</v>
      </c>
      <c r="B41" s="71">
        <v>2746</v>
      </c>
      <c r="C41" s="71">
        <v>2738</v>
      </c>
      <c r="D41" s="71">
        <v>2447</v>
      </c>
      <c r="E41" s="71">
        <v>2854</v>
      </c>
      <c r="F41" s="71">
        <v>3367.970519</v>
      </c>
      <c r="G41" s="71">
        <v>1669.337217</v>
      </c>
      <c r="H41" s="69">
        <v>1606.378979</v>
      </c>
    </row>
    <row r="42" spans="1:8" ht="12.75">
      <c r="A42" s="68" t="s">
        <v>100</v>
      </c>
      <c r="B42" s="71">
        <v>104</v>
      </c>
      <c r="C42" s="71"/>
      <c r="D42" s="71"/>
      <c r="E42" s="71"/>
      <c r="F42" s="71"/>
      <c r="G42" s="71"/>
      <c r="H42" s="69"/>
    </row>
    <row r="43" spans="1:8" ht="12.75">
      <c r="A43" s="68" t="s">
        <v>197</v>
      </c>
      <c r="B43" s="71">
        <v>5333</v>
      </c>
      <c r="C43" s="71">
        <v>6052</v>
      </c>
      <c r="D43" s="71">
        <v>7912</v>
      </c>
      <c r="E43" s="71">
        <v>7989</v>
      </c>
      <c r="F43" s="71">
        <v>6600.66882443675</v>
      </c>
      <c r="G43" s="71">
        <v>5908.22935892722</v>
      </c>
      <c r="H43" s="69">
        <v>5956.90303962616</v>
      </c>
    </row>
    <row r="44" spans="1:8" ht="12.75">
      <c r="A44" s="68" t="s">
        <v>143</v>
      </c>
      <c r="B44" s="102">
        <v>1203</v>
      </c>
      <c r="C44" s="71">
        <v>2714</v>
      </c>
      <c r="D44" s="71">
        <v>4286</v>
      </c>
      <c r="E44" s="71">
        <v>6277</v>
      </c>
      <c r="F44" s="71">
        <v>9043.628518078338</v>
      </c>
      <c r="G44" s="71">
        <v>9433.127021</v>
      </c>
      <c r="H44" s="69">
        <v>9079.809554</v>
      </c>
    </row>
    <row r="45" spans="1:8" ht="12.75">
      <c r="A45" s="109" t="s">
        <v>120</v>
      </c>
      <c r="B45" s="85">
        <v>607966</v>
      </c>
      <c r="C45" s="85">
        <v>691521</v>
      </c>
      <c r="D45" s="85">
        <v>751016</v>
      </c>
      <c r="E45" s="85">
        <v>822469</v>
      </c>
      <c r="F45" s="85">
        <v>914115.9058936095</v>
      </c>
      <c r="G45" s="85">
        <v>927584.9236921385</v>
      </c>
      <c r="H45" s="85">
        <v>926515.7975957047</v>
      </c>
    </row>
    <row r="46" spans="1:8" ht="12.75" customHeight="1">
      <c r="A46" s="68" t="s">
        <v>157</v>
      </c>
      <c r="B46" s="69">
        <v>677</v>
      </c>
      <c r="C46" s="69">
        <v>756</v>
      </c>
      <c r="D46" s="69">
        <v>787</v>
      </c>
      <c r="E46" s="69"/>
      <c r="F46" s="69">
        <v>703.233313</v>
      </c>
      <c r="G46" s="69">
        <v>1062.524633</v>
      </c>
      <c r="H46" s="69">
        <v>1065.839667</v>
      </c>
    </row>
    <row r="47" spans="1:8" ht="12.75">
      <c r="A47" s="68" t="s">
        <v>101</v>
      </c>
      <c r="B47" s="73">
        <v>26037</v>
      </c>
      <c r="C47" s="69">
        <v>35458</v>
      </c>
      <c r="D47" s="73">
        <v>37499</v>
      </c>
      <c r="E47" s="69">
        <v>44703</v>
      </c>
      <c r="F47" s="69">
        <v>55364.77029476687</v>
      </c>
      <c r="G47" s="69">
        <v>48118.9922145713</v>
      </c>
      <c r="H47" s="69">
        <v>43014.6060481004</v>
      </c>
    </row>
    <row r="48" spans="1:8" ht="12.75">
      <c r="A48" s="68" t="s">
        <v>102</v>
      </c>
      <c r="B48" s="69">
        <v>146832</v>
      </c>
      <c r="C48" s="69">
        <v>153185</v>
      </c>
      <c r="D48" s="69">
        <v>187607</v>
      </c>
      <c r="E48" s="69">
        <v>169442</v>
      </c>
      <c r="F48" s="69">
        <v>203667.72738723038</v>
      </c>
      <c r="G48" s="69">
        <v>208476</v>
      </c>
      <c r="H48" s="69">
        <v>205453.8835077571</v>
      </c>
    </row>
    <row r="49" spans="1:8" ht="12.75">
      <c r="A49" s="68" t="s">
        <v>103</v>
      </c>
      <c r="B49" s="71">
        <v>0</v>
      </c>
      <c r="C49" s="69">
        <v>0</v>
      </c>
      <c r="D49" s="71">
        <v>300</v>
      </c>
      <c r="E49" s="69">
        <v>327</v>
      </c>
      <c r="F49" s="71">
        <v>437.863354</v>
      </c>
      <c r="G49" s="71">
        <v>395</v>
      </c>
      <c r="H49" s="71">
        <v>406.643565</v>
      </c>
    </row>
    <row r="50" spans="1:8" ht="12.75">
      <c r="A50" s="68" t="s">
        <v>232</v>
      </c>
      <c r="B50" s="71"/>
      <c r="C50" s="69"/>
      <c r="D50" s="71"/>
      <c r="E50" s="69"/>
      <c r="F50" s="71">
        <v>152.198874</v>
      </c>
      <c r="G50" s="71">
        <v>1301</v>
      </c>
      <c r="H50" s="71">
        <v>1362.92212</v>
      </c>
    </row>
    <row r="51" spans="1:8" ht="12.75">
      <c r="A51" s="68" t="s">
        <v>237</v>
      </c>
      <c r="B51" s="71"/>
      <c r="C51" s="69"/>
      <c r="D51" s="71"/>
      <c r="E51" s="69"/>
      <c r="F51" s="71"/>
      <c r="G51" s="71">
        <v>369.549465</v>
      </c>
      <c r="H51" s="71">
        <v>366.796054</v>
      </c>
    </row>
    <row r="52" spans="1:8" ht="12.75">
      <c r="A52" s="68" t="s">
        <v>104</v>
      </c>
      <c r="B52" s="71">
        <v>8322</v>
      </c>
      <c r="C52" s="69">
        <v>5631</v>
      </c>
      <c r="D52" s="71">
        <v>5700</v>
      </c>
      <c r="E52" s="69">
        <v>6409</v>
      </c>
      <c r="F52" s="69">
        <v>6807.1505709</v>
      </c>
      <c r="G52" s="69">
        <v>3857.7231744</v>
      </c>
      <c r="H52" s="69">
        <v>3845.2785436</v>
      </c>
    </row>
    <row r="53" spans="1:8" ht="12.75">
      <c r="A53" s="68" t="s">
        <v>105</v>
      </c>
      <c r="B53" s="72">
        <v>29013</v>
      </c>
      <c r="C53" s="69">
        <v>28531</v>
      </c>
      <c r="D53" s="72">
        <v>24629</v>
      </c>
      <c r="E53" s="69">
        <v>22030</v>
      </c>
      <c r="F53" s="69">
        <v>21801.13658</v>
      </c>
      <c r="G53" s="69">
        <v>19789.756828</v>
      </c>
      <c r="H53" s="69">
        <v>20630.912576</v>
      </c>
    </row>
    <row r="54" spans="1:8" ht="12.75">
      <c r="A54" s="68" t="s">
        <v>106</v>
      </c>
      <c r="B54" s="72">
        <v>508468</v>
      </c>
      <c r="C54" s="69">
        <v>434873</v>
      </c>
      <c r="D54" s="72">
        <v>463945</v>
      </c>
      <c r="E54" s="69">
        <v>508743</v>
      </c>
      <c r="F54" s="69">
        <v>526674.8929713237</v>
      </c>
      <c r="G54" s="71">
        <v>528895.2590479491</v>
      </c>
      <c r="H54" s="69">
        <v>529400.0401655934</v>
      </c>
    </row>
    <row r="55" spans="1:8" ht="12.75">
      <c r="A55" s="68" t="s">
        <v>183</v>
      </c>
      <c r="B55" s="72"/>
      <c r="C55" s="69">
        <v>302604</v>
      </c>
      <c r="D55" s="72">
        <v>315465</v>
      </c>
      <c r="E55" s="69">
        <v>322045</v>
      </c>
      <c r="F55" s="69">
        <v>318530.1028109</v>
      </c>
      <c r="G55" s="71">
        <v>301877.2927994</v>
      </c>
      <c r="H55" s="69">
        <v>299909.18774609995</v>
      </c>
    </row>
    <row r="56" spans="1:8" ht="12.75">
      <c r="A56" s="68" t="s">
        <v>210</v>
      </c>
      <c r="B56" s="72"/>
      <c r="C56" s="69"/>
      <c r="D56" s="72"/>
      <c r="E56" s="69">
        <v>857</v>
      </c>
      <c r="F56" s="69"/>
      <c r="G56" s="69"/>
      <c r="H56" s="69"/>
    </row>
    <row r="57" spans="1:8" ht="12.75">
      <c r="A57" s="68" t="s">
        <v>107</v>
      </c>
      <c r="B57" s="71">
        <v>24728</v>
      </c>
      <c r="C57" s="69">
        <v>18548</v>
      </c>
      <c r="D57" s="71">
        <v>16755</v>
      </c>
      <c r="E57" s="69">
        <v>16889</v>
      </c>
      <c r="F57" s="69">
        <v>17811.31747858956</v>
      </c>
      <c r="G57" s="69">
        <v>18296.658068518012</v>
      </c>
      <c r="H57" s="69">
        <v>18352.69492585236</v>
      </c>
    </row>
    <row r="58" spans="1:8" ht="12.75">
      <c r="A58" s="68" t="s">
        <v>148</v>
      </c>
      <c r="B58" s="72"/>
      <c r="C58" s="71">
        <v>394</v>
      </c>
      <c r="D58" s="72">
        <v>230</v>
      </c>
      <c r="E58" s="71"/>
      <c r="F58" s="71"/>
      <c r="G58" s="71"/>
      <c r="H58" s="71"/>
    </row>
    <row r="59" spans="1:8" ht="12.75">
      <c r="A59" s="68" t="s">
        <v>108</v>
      </c>
      <c r="B59" s="69">
        <v>6988</v>
      </c>
      <c r="C59" s="69">
        <v>606</v>
      </c>
      <c r="D59" s="69">
        <v>641</v>
      </c>
      <c r="E59" s="69">
        <v>1255</v>
      </c>
      <c r="F59" s="69">
        <v>1475.28550824</v>
      </c>
      <c r="G59" s="69">
        <v>1407.50034524</v>
      </c>
      <c r="H59" s="69">
        <v>1400.8999656400001</v>
      </c>
    </row>
    <row r="60" spans="1:8" ht="12.75">
      <c r="A60" s="68" t="s">
        <v>109</v>
      </c>
      <c r="B60" s="102">
        <v>3243</v>
      </c>
      <c r="C60" s="69">
        <v>3806</v>
      </c>
      <c r="D60" s="102">
        <v>4867</v>
      </c>
      <c r="E60" s="69">
        <v>7313</v>
      </c>
      <c r="F60" s="69">
        <v>5593.891888073473</v>
      </c>
      <c r="G60" s="69">
        <v>5556.739217636989</v>
      </c>
      <c r="H60" s="69">
        <v>5673.053161742282</v>
      </c>
    </row>
    <row r="61" spans="1:8" ht="12.75">
      <c r="A61" s="68" t="s">
        <v>181</v>
      </c>
      <c r="B61" s="102">
        <v>555</v>
      </c>
      <c r="C61" s="69">
        <v>662</v>
      </c>
      <c r="D61" s="102">
        <v>1363</v>
      </c>
      <c r="E61" s="69">
        <v>1506</v>
      </c>
      <c r="F61" s="69">
        <v>1596.640189</v>
      </c>
      <c r="G61" s="69">
        <v>1644.944051</v>
      </c>
      <c r="H61" s="69">
        <v>1662.696627</v>
      </c>
    </row>
    <row r="62" spans="1:8" ht="12.75">
      <c r="A62" s="109" t="s">
        <v>121</v>
      </c>
      <c r="B62" s="85">
        <v>754864</v>
      </c>
      <c r="C62" s="85">
        <v>984660</v>
      </c>
      <c r="D62" s="85">
        <v>1059560</v>
      </c>
      <c r="E62" s="85">
        <v>1101518</v>
      </c>
      <c r="F62" s="85">
        <v>1160616.211220024</v>
      </c>
      <c r="G62" s="85">
        <v>1141048.9398447154</v>
      </c>
      <c r="H62" s="85">
        <v>1132545.4546733855</v>
      </c>
    </row>
    <row r="63" spans="1:8" ht="12.75">
      <c r="A63" s="68" t="s">
        <v>110</v>
      </c>
      <c r="B63" s="69">
        <v>13903</v>
      </c>
      <c r="C63" s="69">
        <v>28779</v>
      </c>
      <c r="D63" s="69">
        <v>32869</v>
      </c>
      <c r="E63" s="69">
        <v>40434</v>
      </c>
      <c r="F63" s="69">
        <v>44638.05806877101</v>
      </c>
      <c r="G63" s="69">
        <v>49501.603598335314</v>
      </c>
      <c r="H63" s="69">
        <v>49425.32878321627</v>
      </c>
    </row>
    <row r="64" spans="1:8" ht="12.75">
      <c r="A64" s="68" t="s">
        <v>207</v>
      </c>
      <c r="B64" s="69"/>
      <c r="C64" s="69"/>
      <c r="D64" s="69"/>
      <c r="E64" s="69">
        <v>10</v>
      </c>
      <c r="F64" s="69">
        <v>23.051094140076327</v>
      </c>
      <c r="G64" s="69">
        <v>22.54392662942017</v>
      </c>
      <c r="H64" s="69">
        <v>22.04169873930944</v>
      </c>
    </row>
    <row r="65" spans="1:8" ht="12.75">
      <c r="A65" s="68" t="s">
        <v>111</v>
      </c>
      <c r="B65" s="71">
        <v>6403</v>
      </c>
      <c r="C65" s="69">
        <v>6498</v>
      </c>
      <c r="D65" s="71">
        <v>6970</v>
      </c>
      <c r="E65" s="69">
        <v>6942</v>
      </c>
      <c r="F65" s="69">
        <v>8285.674891100329</v>
      </c>
      <c r="G65" s="69">
        <v>8046.150301830913</v>
      </c>
      <c r="H65" s="69">
        <v>7935.553868951699</v>
      </c>
    </row>
    <row r="66" spans="1:8" ht="12.75">
      <c r="A66" s="68" t="s">
        <v>112</v>
      </c>
      <c r="B66" s="72">
        <v>2933</v>
      </c>
      <c r="C66" s="69">
        <v>2855</v>
      </c>
      <c r="D66" s="72">
        <v>2520</v>
      </c>
      <c r="E66" s="69">
        <v>2771</v>
      </c>
      <c r="F66" s="69">
        <v>2977.2609624374113</v>
      </c>
      <c r="G66" s="69">
        <v>1755.7366748299517</v>
      </c>
      <c r="H66" s="69">
        <v>1735.0648931645158</v>
      </c>
    </row>
    <row r="67" spans="1:8" ht="12.75">
      <c r="A67" s="109" t="s">
        <v>122</v>
      </c>
      <c r="B67" s="85">
        <v>23239</v>
      </c>
      <c r="C67" s="85">
        <v>38131</v>
      </c>
      <c r="D67" s="85">
        <v>42359</v>
      </c>
      <c r="E67" s="85">
        <v>50097</v>
      </c>
      <c r="F67" s="85">
        <v>55924.04501644882</v>
      </c>
      <c r="G67" s="85">
        <v>59326.0345016256</v>
      </c>
      <c r="H67" s="85">
        <v>59117.989244071796</v>
      </c>
    </row>
    <row r="68" spans="1:7" ht="12.75">
      <c r="A68" s="105" t="s">
        <v>147</v>
      </c>
      <c r="B68" s="106"/>
      <c r="C68" s="106"/>
      <c r="D68" s="106"/>
      <c r="E68" s="106"/>
      <c r="F68" s="106"/>
      <c r="G68" s="106"/>
    </row>
    <row r="69" ht="12.75">
      <c r="C69" s="31"/>
    </row>
    <row r="70" ht="12.75">
      <c r="C70" s="31"/>
    </row>
    <row r="71" ht="12.75">
      <c r="C71" s="31"/>
    </row>
    <row r="72" ht="12.75">
      <c r="H72" s="31"/>
    </row>
    <row r="74" ht="12.75">
      <c r="H74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8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0.140625" style="0" customWidth="1"/>
    <col min="8" max="8" width="11.28125" style="0" customWidth="1"/>
    <col min="9" max="9" width="13.140625" style="0" customWidth="1"/>
    <col min="10" max="10" width="10.28125" style="0" customWidth="1"/>
    <col min="11" max="11" width="40.710937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8515625" style="0" customWidth="1"/>
    <col min="17" max="17" width="8.57421875" style="0" customWidth="1"/>
    <col min="18" max="18" width="9.28125" style="0" customWidth="1"/>
    <col min="19" max="20" width="11.8515625" style="0" customWidth="1"/>
    <col min="21" max="27" width="9.140625" style="201" customWidth="1"/>
  </cols>
  <sheetData>
    <row r="1" spans="1:20" ht="23.25" customHeight="1">
      <c r="A1" s="275" t="s">
        <v>133</v>
      </c>
      <c r="B1" s="275"/>
      <c r="C1" s="265"/>
      <c r="D1" s="265"/>
      <c r="E1" s="265"/>
      <c r="F1" s="217"/>
      <c r="G1" s="212"/>
      <c r="H1" s="189"/>
      <c r="I1" s="234"/>
      <c r="J1" s="207"/>
      <c r="K1" s="278" t="s">
        <v>200</v>
      </c>
      <c r="L1" s="279"/>
      <c r="M1" s="279"/>
      <c r="N1" s="279"/>
      <c r="O1" s="279"/>
      <c r="P1" s="280"/>
      <c r="Q1" s="280"/>
      <c r="R1" s="280"/>
      <c r="S1" s="280"/>
      <c r="T1" s="201"/>
    </row>
    <row r="2" spans="1:20" ht="15" customHeight="1">
      <c r="A2" s="110" t="s">
        <v>125</v>
      </c>
      <c r="B2" s="111">
        <v>2013</v>
      </c>
      <c r="C2" s="111">
        <v>2014</v>
      </c>
      <c r="D2" s="111">
        <v>2015</v>
      </c>
      <c r="E2" s="146">
        <v>2016</v>
      </c>
      <c r="F2" s="146">
        <v>2017</v>
      </c>
      <c r="G2" s="146" t="s">
        <v>242</v>
      </c>
      <c r="H2" s="146" t="s">
        <v>244</v>
      </c>
      <c r="I2" s="146" t="s">
        <v>236</v>
      </c>
      <c r="J2" s="208"/>
      <c r="K2" s="149" t="s">
        <v>125</v>
      </c>
      <c r="L2" s="111">
        <v>2013</v>
      </c>
      <c r="M2" s="111">
        <v>2014</v>
      </c>
      <c r="N2" s="146">
        <v>2015</v>
      </c>
      <c r="O2" s="146">
        <v>2016</v>
      </c>
      <c r="P2" s="146">
        <v>2017</v>
      </c>
      <c r="Q2" s="146" t="s">
        <v>242</v>
      </c>
      <c r="R2" s="146" t="s">
        <v>244</v>
      </c>
      <c r="S2" s="146" t="s">
        <v>236</v>
      </c>
      <c r="T2" s="201"/>
    </row>
    <row r="3" spans="1:20" ht="13.5" customHeight="1">
      <c r="A3" t="s">
        <v>225</v>
      </c>
      <c r="F3" s="156">
        <v>484.3618362</v>
      </c>
      <c r="G3" s="147">
        <v>28.60240941</v>
      </c>
      <c r="H3" s="262">
        <v>10.12481</v>
      </c>
      <c r="I3" s="147">
        <v>147.04664423</v>
      </c>
      <c r="J3" s="160"/>
      <c r="K3" t="s">
        <v>225</v>
      </c>
      <c r="P3" s="218">
        <f>F3-'1.4 Udbytter'!P3</f>
        <v>484.3618362</v>
      </c>
      <c r="Q3" s="263">
        <v>23.60240941</v>
      </c>
      <c r="R3" s="263">
        <v>10.12481</v>
      </c>
      <c r="S3" s="264">
        <f>I3-'1.4 Udbytter'!S3</f>
        <v>130.04664423</v>
      </c>
      <c r="T3" s="201"/>
    </row>
    <row r="4" spans="1:20" ht="12.75">
      <c r="A4" s="112" t="s">
        <v>4</v>
      </c>
      <c r="B4" s="113">
        <v>-107.781589</v>
      </c>
      <c r="C4" s="113">
        <v>-177</v>
      </c>
      <c r="D4" s="147">
        <v>163</v>
      </c>
      <c r="E4" s="147">
        <v>539</v>
      </c>
      <c r="F4" s="216">
        <v>107.99519608</v>
      </c>
      <c r="G4" s="147">
        <v>63.4166</v>
      </c>
      <c r="H4" s="262">
        <v>-23.35095</v>
      </c>
      <c r="I4" s="147">
        <v>65.48683928</v>
      </c>
      <c r="J4" s="160"/>
      <c r="K4" s="150" t="s">
        <v>4</v>
      </c>
      <c r="L4" s="113">
        <v>-149.781589</v>
      </c>
      <c r="M4" s="113">
        <v>-215</v>
      </c>
      <c r="N4" s="113">
        <v>72.765913</v>
      </c>
      <c r="O4" s="113">
        <v>436</v>
      </c>
      <c r="P4" s="218">
        <f>F4-'1.4 Udbytter'!P4</f>
        <v>30.55713978</v>
      </c>
      <c r="Q4" s="113">
        <v>63.4166</v>
      </c>
      <c r="R4" s="113">
        <v>-23.35095</v>
      </c>
      <c r="S4" s="218">
        <f>I4-'1.4 Udbytter'!S4</f>
        <v>-40.51316072</v>
      </c>
      <c r="T4" s="201"/>
    </row>
    <row r="5" spans="1:20" ht="12.75">
      <c r="A5" s="112" t="s">
        <v>29</v>
      </c>
      <c r="B5" s="113">
        <v>1.639166</v>
      </c>
      <c r="C5" s="113">
        <v>22</v>
      </c>
      <c r="D5" s="147">
        <v>-112</v>
      </c>
      <c r="E5" s="178">
        <v>-94</v>
      </c>
      <c r="F5" s="216"/>
      <c r="H5" s="12"/>
      <c r="J5" s="160"/>
      <c r="K5" s="150" t="s">
        <v>29</v>
      </c>
      <c r="L5" s="113">
        <v>1.639166</v>
      </c>
      <c r="M5" s="113">
        <v>22</v>
      </c>
      <c r="N5" s="113">
        <v>-114.294215</v>
      </c>
      <c r="O5" s="113">
        <v>-102</v>
      </c>
      <c r="P5" s="218">
        <f>F5-'1.4 Udbytter'!P5</f>
        <v>0</v>
      </c>
      <c r="Q5" s="113"/>
      <c r="R5" s="113"/>
      <c r="S5" s="218">
        <f>I5-'1.4 Udbytter'!S5</f>
        <v>0</v>
      </c>
      <c r="T5" s="201"/>
    </row>
    <row r="6" spans="1:20" ht="12.75">
      <c r="A6" s="112" t="s">
        <v>218</v>
      </c>
      <c r="B6" s="113"/>
      <c r="C6" s="113"/>
      <c r="D6" s="147"/>
      <c r="E6" s="178"/>
      <c r="F6" s="216">
        <v>64.907208</v>
      </c>
      <c r="G6" s="147">
        <v>-16.9342</v>
      </c>
      <c r="H6" s="262">
        <v>-18.9408</v>
      </c>
      <c r="I6" s="147">
        <v>-47.231576000000004</v>
      </c>
      <c r="J6" s="160"/>
      <c r="K6" s="150" t="s">
        <v>218</v>
      </c>
      <c r="L6" s="113"/>
      <c r="M6" s="113"/>
      <c r="N6" s="113"/>
      <c r="O6" s="113"/>
      <c r="P6" s="218">
        <f>F6-'1.4 Udbytter'!P6</f>
        <v>37.18615</v>
      </c>
      <c r="Q6" s="113">
        <v>-16.9342</v>
      </c>
      <c r="R6" s="113">
        <v>-18.9408</v>
      </c>
      <c r="S6" s="218">
        <f>I6-'1.4 Udbytter'!S6</f>
        <v>-47.231576000000004</v>
      </c>
      <c r="T6" s="201"/>
    </row>
    <row r="7" spans="1:20" ht="12.75">
      <c r="A7" s="112" t="s">
        <v>5</v>
      </c>
      <c r="B7" s="113">
        <v>2106.346059</v>
      </c>
      <c r="C7" s="113">
        <v>1564</v>
      </c>
      <c r="D7" s="147">
        <v>10200</v>
      </c>
      <c r="E7" s="147">
        <v>5279</v>
      </c>
      <c r="F7" s="210">
        <v>650.21791137894</v>
      </c>
      <c r="G7" s="147">
        <v>23.81154909</v>
      </c>
      <c r="H7" s="262">
        <v>-308.38423394976</v>
      </c>
      <c r="I7" s="147">
        <v>2382.1268883602397</v>
      </c>
      <c r="J7" s="160"/>
      <c r="K7" s="150" t="s">
        <v>5</v>
      </c>
      <c r="L7" s="113">
        <v>394.34605899999997</v>
      </c>
      <c r="M7" s="113">
        <v>-175</v>
      </c>
      <c r="N7" s="113">
        <v>7990.429399000001</v>
      </c>
      <c r="O7" s="113">
        <v>2452</v>
      </c>
      <c r="P7" s="218">
        <f>F7-'1.4 Udbytter'!P7</f>
        <v>-1225.38990132106</v>
      </c>
      <c r="Q7" s="113">
        <v>23.81154909</v>
      </c>
      <c r="R7" s="113">
        <v>-308.38423394976</v>
      </c>
      <c r="S7" s="218">
        <f>I7-'1.4 Udbytter'!S7</f>
        <v>-1550.8731116397603</v>
      </c>
      <c r="T7" s="201"/>
    </row>
    <row r="8" spans="1:20" ht="12.75">
      <c r="A8" s="112" t="s">
        <v>154</v>
      </c>
      <c r="B8" s="113">
        <v>-48.152441</v>
      </c>
      <c r="C8" s="113">
        <v>-160</v>
      </c>
      <c r="D8" s="147">
        <v>57</v>
      </c>
      <c r="E8" s="147">
        <v>73</v>
      </c>
      <c r="F8" s="216">
        <v>66.02868486</v>
      </c>
      <c r="G8" s="147">
        <v>2.863331</v>
      </c>
      <c r="H8" s="262">
        <v>-1.270675</v>
      </c>
      <c r="I8" s="147">
        <v>30.31515944</v>
      </c>
      <c r="J8" s="160"/>
      <c r="K8" s="150" t="s">
        <v>154</v>
      </c>
      <c r="L8" s="113">
        <v>-57.152441</v>
      </c>
      <c r="M8" s="113">
        <v>-164</v>
      </c>
      <c r="N8" s="113">
        <v>31.915401</v>
      </c>
      <c r="O8" s="113">
        <v>27</v>
      </c>
      <c r="P8" s="218">
        <f>F8-'1.4 Udbytter'!P8</f>
        <v>-25.571358239999995</v>
      </c>
      <c r="Q8" s="113">
        <v>2.863331</v>
      </c>
      <c r="R8" s="113">
        <v>-1.270675</v>
      </c>
      <c r="S8" s="218">
        <f>I8-'1.4 Udbytter'!S8</f>
        <v>-52.68484056</v>
      </c>
      <c r="T8" s="201"/>
    </row>
    <row r="9" spans="1:20" ht="12.75">
      <c r="A9" s="112" t="s">
        <v>31</v>
      </c>
      <c r="B9" s="113">
        <v>721.353402</v>
      </c>
      <c r="C9" s="113">
        <v>-92</v>
      </c>
      <c r="D9" s="147">
        <v>93</v>
      </c>
      <c r="E9" s="147">
        <v>309</v>
      </c>
      <c r="F9" s="216">
        <v>959.68739289</v>
      </c>
      <c r="G9" s="147">
        <v>-18.7077322</v>
      </c>
      <c r="H9" s="262">
        <v>40.40524561</v>
      </c>
      <c r="I9" s="147">
        <v>893.7694238299999</v>
      </c>
      <c r="J9" s="160"/>
      <c r="K9" s="150" t="s">
        <v>31</v>
      </c>
      <c r="L9" s="113">
        <v>651.353402</v>
      </c>
      <c r="M9" s="113">
        <v>-211</v>
      </c>
      <c r="N9" s="113">
        <v>-89.111894</v>
      </c>
      <c r="O9" s="113">
        <v>52</v>
      </c>
      <c r="P9" s="218">
        <f>F9-'1.4 Udbytter'!P9</f>
        <v>758.71804789</v>
      </c>
      <c r="Q9" s="113">
        <v>-18.7077322</v>
      </c>
      <c r="R9" s="113">
        <v>40.40524561</v>
      </c>
      <c r="S9" s="218">
        <f>I9-'1.4 Udbytter'!S9</f>
        <v>639.7694238299999</v>
      </c>
      <c r="T9" s="201"/>
    </row>
    <row r="10" spans="1:20" ht="12.75">
      <c r="A10" s="112" t="s">
        <v>221</v>
      </c>
      <c r="B10" s="113">
        <v>-7.97866</v>
      </c>
      <c r="C10" s="113">
        <v>-1027</v>
      </c>
      <c r="D10" s="147">
        <v>1132</v>
      </c>
      <c r="E10" s="178">
        <v>1169</v>
      </c>
      <c r="F10" s="216">
        <v>-1504.80906277</v>
      </c>
      <c r="G10" s="147">
        <v>-52.18055925</v>
      </c>
      <c r="H10" s="262">
        <v>32.64547412</v>
      </c>
      <c r="I10" s="147">
        <v>1092.21317843</v>
      </c>
      <c r="J10" s="160"/>
      <c r="K10" s="150" t="s">
        <v>221</v>
      </c>
      <c r="L10" s="113">
        <v>-79.97866</v>
      </c>
      <c r="M10" s="113">
        <v>-1134</v>
      </c>
      <c r="N10" s="113">
        <v>676.562064</v>
      </c>
      <c r="O10" s="113">
        <v>525</v>
      </c>
      <c r="P10" s="218">
        <f>F10-'1.4 Udbytter'!P10</f>
        <v>-1812.71829327</v>
      </c>
      <c r="Q10" s="113">
        <v>-52.18055925</v>
      </c>
      <c r="R10" s="113">
        <v>32.64547412</v>
      </c>
      <c r="S10" s="218">
        <f>I10-'1.4 Udbytter'!S10</f>
        <v>200.21317842999997</v>
      </c>
      <c r="T10" s="201"/>
    </row>
    <row r="11" spans="1:20" ht="12.75" customHeight="1">
      <c r="A11" s="112" t="s">
        <v>6</v>
      </c>
      <c r="B11" s="113">
        <v>5227.746339</v>
      </c>
      <c r="C11" s="113">
        <v>10028</v>
      </c>
      <c r="D11" s="147">
        <v>4281</v>
      </c>
      <c r="E11" s="178">
        <v>8822</v>
      </c>
      <c r="F11" s="216">
        <v>-7334.743116633744</v>
      </c>
      <c r="G11" s="147">
        <v>2192.777267833634</v>
      </c>
      <c r="H11" s="262">
        <v>-145.8017101315938</v>
      </c>
      <c r="I11" s="147">
        <v>10403.808344130834</v>
      </c>
      <c r="J11" s="160"/>
      <c r="K11" s="150" t="s">
        <v>6</v>
      </c>
      <c r="L11" s="113">
        <v>-1650.2536609999997</v>
      </c>
      <c r="M11" s="113">
        <v>4863</v>
      </c>
      <c r="N11" s="113">
        <v>-790.6470499999996</v>
      </c>
      <c r="O11" s="113">
        <v>-2256</v>
      </c>
      <c r="P11" s="218">
        <f>F11-'1.4 Udbytter'!P11</f>
        <v>-13538.737762783745</v>
      </c>
      <c r="Q11" s="113">
        <v>2192.777267833634</v>
      </c>
      <c r="R11" s="113">
        <v>-145.8017101315938</v>
      </c>
      <c r="S11" s="218">
        <f>I11-'1.4 Udbytter'!S11</f>
        <v>-844.1916558691664</v>
      </c>
      <c r="T11" s="201"/>
    </row>
    <row r="12" spans="1:20" ht="12.75">
      <c r="A12" s="112" t="s">
        <v>151</v>
      </c>
      <c r="B12" s="113">
        <v>-1.93037</v>
      </c>
      <c r="C12" s="113">
        <v>-43</v>
      </c>
      <c r="D12" s="147"/>
      <c r="E12" s="147"/>
      <c r="F12" s="216"/>
      <c r="G12" s="147"/>
      <c r="H12" s="12"/>
      <c r="I12" s="147"/>
      <c r="J12" s="160"/>
      <c r="K12" s="150" t="s">
        <v>151</v>
      </c>
      <c r="L12" s="113">
        <v>-1.93037</v>
      </c>
      <c r="M12" s="113">
        <v>-44</v>
      </c>
      <c r="N12" s="113"/>
      <c r="O12" s="113"/>
      <c r="P12" s="218"/>
      <c r="Q12" s="113"/>
      <c r="R12" s="113"/>
      <c r="S12" s="218"/>
      <c r="T12" s="201"/>
    </row>
    <row r="13" spans="1:20" ht="12.75">
      <c r="A13" s="112" t="s">
        <v>224</v>
      </c>
      <c r="B13" s="113"/>
      <c r="C13" s="113"/>
      <c r="D13" s="147"/>
      <c r="E13" s="147"/>
      <c r="F13" s="216">
        <v>156.398197</v>
      </c>
      <c r="G13" s="147">
        <v>0.56852</v>
      </c>
      <c r="H13" s="262">
        <v>4.3685</v>
      </c>
      <c r="I13" s="147">
        <v>59.141597999999995</v>
      </c>
      <c r="J13" s="160"/>
      <c r="K13" s="150" t="s">
        <v>224</v>
      </c>
      <c r="L13" s="113"/>
      <c r="M13" s="113"/>
      <c r="N13" s="113"/>
      <c r="O13" s="113"/>
      <c r="P13" s="218">
        <f>F13-'1.4 Udbytter'!P13</f>
        <v>156.398197</v>
      </c>
      <c r="Q13" s="113">
        <v>0.56852</v>
      </c>
      <c r="R13" s="113">
        <v>4.3685</v>
      </c>
      <c r="S13" s="218">
        <f>I13-'1.4 Udbytter'!S13</f>
        <v>59.141597999999995</v>
      </c>
      <c r="T13" s="201"/>
    </row>
    <row r="14" spans="1:20" ht="12.75" customHeight="1">
      <c r="A14" s="112" t="s">
        <v>158</v>
      </c>
      <c r="B14" s="113">
        <v>9836.9454</v>
      </c>
      <c r="C14" s="113">
        <v>4148</v>
      </c>
      <c r="D14" s="147">
        <v>-1717</v>
      </c>
      <c r="E14" s="147">
        <v>-843</v>
      </c>
      <c r="F14" s="216">
        <v>5072.973658</v>
      </c>
      <c r="G14" s="252">
        <v>72.115737</v>
      </c>
      <c r="H14" s="262">
        <v>132.080212</v>
      </c>
      <c r="I14" s="147">
        <v>-442.09373800000003</v>
      </c>
      <c r="J14" s="160"/>
      <c r="K14" s="150" t="s">
        <v>158</v>
      </c>
      <c r="L14" s="113">
        <v>9614.9454</v>
      </c>
      <c r="M14" s="113">
        <v>3909</v>
      </c>
      <c r="N14" s="113">
        <v>-1825.913981</v>
      </c>
      <c r="O14" s="113">
        <v>-963</v>
      </c>
      <c r="P14" s="218">
        <v>411.15434020000004</v>
      </c>
      <c r="Q14" s="113">
        <v>72.115737</v>
      </c>
      <c r="R14" s="113">
        <v>132.080212</v>
      </c>
      <c r="S14" s="218">
        <f>I14-'1.4 Udbytter'!S14</f>
        <v>-705.093738</v>
      </c>
      <c r="T14" s="201"/>
    </row>
    <row r="15" spans="1:20" ht="12.75">
      <c r="A15" s="112" t="s">
        <v>25</v>
      </c>
      <c r="B15" s="113">
        <v>144.66636</v>
      </c>
      <c r="C15" s="113">
        <v>142</v>
      </c>
      <c r="D15" s="147">
        <v>929</v>
      </c>
      <c r="E15" s="147">
        <v>18</v>
      </c>
      <c r="F15" s="216">
        <v>588.865203</v>
      </c>
      <c r="G15" s="147">
        <v>-29.0715</v>
      </c>
      <c r="H15" s="262">
        <v>-47.2519</v>
      </c>
      <c r="I15" s="147">
        <v>-247.44711900000001</v>
      </c>
      <c r="J15" s="160"/>
      <c r="K15" s="150" t="s">
        <v>25</v>
      </c>
      <c r="L15" s="113">
        <v>141.66636</v>
      </c>
      <c r="M15" s="113">
        <v>131</v>
      </c>
      <c r="N15" s="113">
        <v>858.3248</v>
      </c>
      <c r="O15" s="113">
        <v>-64</v>
      </c>
      <c r="P15" s="218">
        <f>F15-'1.4 Udbytter'!P15</f>
        <v>480.46517199999994</v>
      </c>
      <c r="Q15" s="113">
        <v>-29.0715</v>
      </c>
      <c r="R15" s="113">
        <v>-47.2519</v>
      </c>
      <c r="S15" s="218">
        <f>I15-'1.4 Udbytter'!S15</f>
        <v>-357.44711900000004</v>
      </c>
      <c r="T15" s="201"/>
    </row>
    <row r="16" spans="1:20" ht="12.75">
      <c r="A16" s="112" t="s">
        <v>190</v>
      </c>
      <c r="B16" s="113"/>
      <c r="C16" s="113">
        <v>0</v>
      </c>
      <c r="D16" s="147">
        <v>196</v>
      </c>
      <c r="E16" s="147">
        <v>5</v>
      </c>
      <c r="F16" s="216">
        <v>52.32194</v>
      </c>
      <c r="G16" s="147">
        <v>0</v>
      </c>
      <c r="H16" s="262">
        <v>0.329156</v>
      </c>
      <c r="I16" s="147">
        <v>10.904886999999999</v>
      </c>
      <c r="J16" s="160"/>
      <c r="K16" s="150" t="s">
        <v>190</v>
      </c>
      <c r="L16" s="113"/>
      <c r="M16" s="113">
        <v>0</v>
      </c>
      <c r="N16" s="113">
        <v>196</v>
      </c>
      <c r="O16" s="113">
        <v>-3</v>
      </c>
      <c r="P16" s="218">
        <f>F16-'1.4 Udbytter'!P16</f>
        <v>48.633914999999995</v>
      </c>
      <c r="Q16" s="113">
        <v>0</v>
      </c>
      <c r="R16" s="113">
        <v>0.329156</v>
      </c>
      <c r="S16" s="218">
        <f>I16-'1.4 Udbytter'!S16</f>
        <v>-0.09511300000000134</v>
      </c>
      <c r="T16" s="201"/>
    </row>
    <row r="17" spans="1:20" ht="13.5" customHeight="1">
      <c r="A17" s="112" t="s">
        <v>7</v>
      </c>
      <c r="B17" s="113">
        <v>1208.649131</v>
      </c>
      <c r="C17" s="113">
        <v>872</v>
      </c>
      <c r="D17" s="113">
        <v>924</v>
      </c>
      <c r="E17" s="113">
        <v>577</v>
      </c>
      <c r="F17" s="216">
        <v>1728.33596</v>
      </c>
      <c r="G17" s="147">
        <v>23.074133</v>
      </c>
      <c r="H17" s="262">
        <v>14.796203</v>
      </c>
      <c r="I17" s="147">
        <v>582.99269</v>
      </c>
      <c r="J17" s="160"/>
      <c r="K17" s="150" t="s">
        <v>7</v>
      </c>
      <c r="L17" s="113">
        <v>1028.649131</v>
      </c>
      <c r="M17" s="113">
        <v>541</v>
      </c>
      <c r="N17" s="113">
        <v>593.494685</v>
      </c>
      <c r="O17" s="113">
        <v>177</v>
      </c>
      <c r="P17" s="218">
        <f>F17-'1.4 Udbytter'!P17</f>
        <v>1442.274195</v>
      </c>
      <c r="Q17" s="113">
        <v>23.074133</v>
      </c>
      <c r="R17" s="113">
        <v>14.796203</v>
      </c>
      <c r="S17" s="218">
        <f>I17-'1.4 Udbytter'!S17</f>
        <v>9.992690000000039</v>
      </c>
      <c r="T17" s="201"/>
    </row>
    <row r="18" spans="1:20" ht="13.5" customHeight="1">
      <c r="A18" s="112" t="s">
        <v>55</v>
      </c>
      <c r="B18" s="113">
        <v>652.921734</v>
      </c>
      <c r="C18" s="113">
        <v>-63</v>
      </c>
      <c r="D18" s="113">
        <v>-326</v>
      </c>
      <c r="E18" s="113">
        <v>-310</v>
      </c>
      <c r="F18" s="216">
        <v>174.74208133</v>
      </c>
      <c r="G18" s="147">
        <v>22.0163701</v>
      </c>
      <c r="H18" s="262">
        <v>119.38139005</v>
      </c>
      <c r="I18" s="147">
        <v>286.75128286</v>
      </c>
      <c r="J18" s="160"/>
      <c r="K18" s="150" t="s">
        <v>55</v>
      </c>
      <c r="L18" s="113">
        <v>585.921734</v>
      </c>
      <c r="M18" s="113">
        <v>-122</v>
      </c>
      <c r="N18" s="113">
        <v>-353.912238</v>
      </c>
      <c r="O18" s="113">
        <v>-312</v>
      </c>
      <c r="P18" s="218">
        <f>F18-'1.4 Udbytter'!P18</f>
        <v>161.46589312999998</v>
      </c>
      <c r="Q18" s="113">
        <v>22.0163701</v>
      </c>
      <c r="R18" s="113">
        <v>119.38139005</v>
      </c>
      <c r="S18" s="218">
        <f>I18-'1.4 Udbytter'!S18</f>
        <v>264.75128286</v>
      </c>
      <c r="T18" s="201"/>
    </row>
    <row r="19" spans="1:20" ht="13.5" customHeight="1">
      <c r="A19" s="112" t="s">
        <v>205</v>
      </c>
      <c r="B19" s="113"/>
      <c r="C19" s="113"/>
      <c r="D19" s="113">
        <v>319</v>
      </c>
      <c r="E19" s="195">
        <v>165</v>
      </c>
      <c r="F19" s="188">
        <v>396.618677</v>
      </c>
      <c r="G19" s="147"/>
      <c r="H19" s="12"/>
      <c r="I19" s="147"/>
      <c r="J19" s="160"/>
      <c r="K19" s="150" t="s">
        <v>205</v>
      </c>
      <c r="L19" s="113"/>
      <c r="M19" s="113"/>
      <c r="N19" s="113">
        <v>319</v>
      </c>
      <c r="O19" s="113">
        <v>165</v>
      </c>
      <c r="P19" s="218">
        <f>F19-'1.4 Udbytter'!P19</f>
        <v>381.013457</v>
      </c>
      <c r="Q19" s="113"/>
      <c r="R19" s="113"/>
      <c r="S19" s="218">
        <f>I19-'1.4 Udbytter'!S19</f>
        <v>0</v>
      </c>
      <c r="T19" s="201"/>
    </row>
    <row r="20" spans="1:20" ht="15" customHeight="1">
      <c r="A20" s="112" t="s">
        <v>8</v>
      </c>
      <c r="B20" s="113">
        <v>1376.036168</v>
      </c>
      <c r="C20" s="113">
        <v>-1465</v>
      </c>
      <c r="D20" s="113">
        <v>-894</v>
      </c>
      <c r="E20" s="113">
        <v>1018</v>
      </c>
      <c r="F20" s="216">
        <v>130.677718</v>
      </c>
      <c r="G20" s="147">
        <v>34.1616</v>
      </c>
      <c r="H20" s="262">
        <v>5.902352</v>
      </c>
      <c r="I20" s="147">
        <v>126.560198</v>
      </c>
      <c r="J20" s="160"/>
      <c r="K20" s="150" t="s">
        <v>8</v>
      </c>
      <c r="L20" s="113">
        <v>1036.036168</v>
      </c>
      <c r="M20" s="113">
        <v>-1860</v>
      </c>
      <c r="N20" s="113">
        <v>-1107.460143</v>
      </c>
      <c r="O20" s="113">
        <v>773</v>
      </c>
      <c r="P20" s="218">
        <f>F20-'1.4 Udbytter'!P20</f>
        <v>-63.295229000000006</v>
      </c>
      <c r="Q20" s="113">
        <v>34.1616</v>
      </c>
      <c r="R20" s="113">
        <v>5.902352</v>
      </c>
      <c r="S20" s="218">
        <f>I20-'1.4 Udbytter'!S20</f>
        <v>-71.439802</v>
      </c>
      <c r="T20" s="201"/>
    </row>
    <row r="21" spans="1:20" ht="12.75">
      <c r="A21" s="112" t="s">
        <v>56</v>
      </c>
      <c r="B21" s="113">
        <v>313.566245</v>
      </c>
      <c r="C21" s="113">
        <v>2457</v>
      </c>
      <c r="D21" s="113">
        <v>3339</v>
      </c>
      <c r="E21" s="113">
        <v>2675</v>
      </c>
      <c r="F21" s="219">
        <v>494.29342817</v>
      </c>
      <c r="G21" s="147">
        <v>-245.17816964</v>
      </c>
      <c r="H21" s="262">
        <v>92.12221015</v>
      </c>
      <c r="I21" s="147">
        <v>1122.31804053</v>
      </c>
      <c r="J21" s="160"/>
      <c r="K21" s="150" t="s">
        <v>56</v>
      </c>
      <c r="L21" s="113">
        <v>313.566245</v>
      </c>
      <c r="M21" s="113">
        <v>2457</v>
      </c>
      <c r="N21" s="113">
        <v>3320.584389</v>
      </c>
      <c r="O21" s="113">
        <v>2614</v>
      </c>
      <c r="P21" s="218">
        <f>F21-'1.4 Udbytter'!P21</f>
        <v>471.71972817000005</v>
      </c>
      <c r="Q21" s="113">
        <v>-245.17816964</v>
      </c>
      <c r="R21" s="113">
        <v>92.12221015</v>
      </c>
      <c r="S21" s="218">
        <f>I21-'1.4 Udbytter'!S21</f>
        <v>1095.31804053</v>
      </c>
      <c r="T21" s="201"/>
    </row>
    <row r="22" spans="1:20" ht="14.25" customHeight="1">
      <c r="A22" s="112" t="s">
        <v>231</v>
      </c>
      <c r="B22" s="113"/>
      <c r="C22" s="113"/>
      <c r="D22" s="113"/>
      <c r="E22" s="113"/>
      <c r="F22" s="219">
        <v>54.980784</v>
      </c>
      <c r="G22" s="147">
        <v>-0.924</v>
      </c>
      <c r="H22" s="262">
        <v>10.6648</v>
      </c>
      <c r="I22" s="147">
        <v>-4.962950000000001</v>
      </c>
      <c r="J22" s="160"/>
      <c r="K22" s="150" t="s">
        <v>231</v>
      </c>
      <c r="L22" s="113"/>
      <c r="M22" s="113"/>
      <c r="N22" s="113"/>
      <c r="O22" s="113"/>
      <c r="P22" s="218">
        <f>F22-'1.4 Udbytter'!P22</f>
        <v>54.980784</v>
      </c>
      <c r="Q22" s="113">
        <v>-0.924</v>
      </c>
      <c r="R22" s="113">
        <v>10.6648</v>
      </c>
      <c r="S22" s="218">
        <f>I22-'1.4 Udbytter'!S22</f>
        <v>-4.962950000000001</v>
      </c>
      <c r="T22" s="201"/>
    </row>
    <row r="23" spans="1:20" ht="14.25" customHeight="1">
      <c r="A23" s="112" t="s">
        <v>9</v>
      </c>
      <c r="B23" s="113">
        <v>-965.156623</v>
      </c>
      <c r="C23" s="113">
        <v>-328</v>
      </c>
      <c r="D23" s="113">
        <v>4474</v>
      </c>
      <c r="E23" s="113">
        <v>825</v>
      </c>
      <c r="F23" s="113">
        <v>16814.23380736</v>
      </c>
      <c r="G23" s="147">
        <v>315.65149871</v>
      </c>
      <c r="H23" s="262">
        <v>115.4823275</v>
      </c>
      <c r="I23" s="147">
        <v>2440.71180066</v>
      </c>
      <c r="J23" s="160"/>
      <c r="K23" s="150" t="s">
        <v>9</v>
      </c>
      <c r="L23" s="113">
        <v>-2080.156623</v>
      </c>
      <c r="M23" s="113">
        <v>-1035</v>
      </c>
      <c r="N23" s="113">
        <v>3744.529362</v>
      </c>
      <c r="O23" s="113">
        <v>-840</v>
      </c>
      <c r="P23" s="218">
        <f>F23-'1.4 Udbytter'!P23</f>
        <v>15972.64878866</v>
      </c>
      <c r="Q23" s="113">
        <v>315.65149871</v>
      </c>
      <c r="R23" s="113">
        <v>115.4823275</v>
      </c>
      <c r="S23" s="218">
        <f>I23-'1.4 Udbytter'!S23</f>
        <v>-29.28819934000012</v>
      </c>
      <c r="T23" s="201"/>
    </row>
    <row r="24" spans="1:20" ht="13.5" customHeight="1">
      <c r="A24" s="112" t="s">
        <v>211</v>
      </c>
      <c r="B24" s="113"/>
      <c r="C24" s="113"/>
      <c r="D24" s="113"/>
      <c r="E24" s="113">
        <v>2857</v>
      </c>
      <c r="F24" s="113">
        <v>572.23003502</v>
      </c>
      <c r="G24" s="147">
        <v>-19.48054141</v>
      </c>
      <c r="H24" s="262">
        <v>-34.95723084</v>
      </c>
      <c r="I24" s="147">
        <v>71.15004539</v>
      </c>
      <c r="J24" s="160"/>
      <c r="K24" s="150" t="s">
        <v>211</v>
      </c>
      <c r="L24" s="113"/>
      <c r="M24" s="113"/>
      <c r="N24" s="113"/>
      <c r="O24" s="113">
        <v>2857</v>
      </c>
      <c r="P24" s="218">
        <f>F24-'1.4 Udbytter'!P24</f>
        <v>572.23003502</v>
      </c>
      <c r="Q24" s="113">
        <v>-19.48054141</v>
      </c>
      <c r="R24" s="113">
        <v>-34.95723084</v>
      </c>
      <c r="S24" s="218">
        <f>I24-'1.4 Udbytter'!S24</f>
        <v>71.15004539</v>
      </c>
      <c r="T24" s="201"/>
    </row>
    <row r="25" spans="1:20" ht="12.75">
      <c r="A25" s="112" t="s">
        <v>212</v>
      </c>
      <c r="B25" s="113">
        <v>4840.074291</v>
      </c>
      <c r="C25" s="113">
        <v>1429</v>
      </c>
      <c r="D25" s="113">
        <v>2635</v>
      </c>
      <c r="E25" s="113">
        <v>6558</v>
      </c>
      <c r="F25" s="113">
        <v>-1589.96137491</v>
      </c>
      <c r="G25" s="147">
        <v>-22.14732301</v>
      </c>
      <c r="H25" s="262">
        <v>66.86237524</v>
      </c>
      <c r="I25" s="147">
        <v>-1364.84048468</v>
      </c>
      <c r="J25" s="160"/>
      <c r="K25" s="150" t="s">
        <v>212</v>
      </c>
      <c r="L25" s="113">
        <v>4389.074291</v>
      </c>
      <c r="M25" s="113">
        <v>1005</v>
      </c>
      <c r="N25" s="113">
        <v>2203.623565</v>
      </c>
      <c r="O25" s="113">
        <v>5690</v>
      </c>
      <c r="P25" s="218">
        <f>F25-'1.4 Udbytter'!P25</f>
        <v>-1990.8801525099998</v>
      </c>
      <c r="Q25" s="113">
        <v>-22.14732301</v>
      </c>
      <c r="R25" s="113">
        <v>66.86237524</v>
      </c>
      <c r="S25" s="218">
        <f>I25-'1.4 Udbytter'!S25</f>
        <v>-2908.84048468</v>
      </c>
      <c r="T25" s="201"/>
    </row>
    <row r="26" spans="1:20" ht="12.75">
      <c r="A26" s="112" t="s">
        <v>57</v>
      </c>
      <c r="B26" s="113">
        <v>215.744186</v>
      </c>
      <c r="C26" s="113">
        <v>311</v>
      </c>
      <c r="D26" s="113">
        <v>450</v>
      </c>
      <c r="E26" s="113">
        <v>261</v>
      </c>
      <c r="F26" s="113">
        <v>-169.147245</v>
      </c>
      <c r="G26" s="147">
        <v>-4.51495</v>
      </c>
      <c r="H26" s="262">
        <v>0.53271</v>
      </c>
      <c r="I26" s="147">
        <v>192.558659</v>
      </c>
      <c r="J26" s="160"/>
      <c r="K26" s="150" t="s">
        <v>57</v>
      </c>
      <c r="L26" s="113">
        <v>143.744186</v>
      </c>
      <c r="M26" s="113">
        <v>234</v>
      </c>
      <c r="N26" s="113">
        <v>314.313896</v>
      </c>
      <c r="O26" s="113">
        <v>86</v>
      </c>
      <c r="P26" s="218">
        <f>F26-'1.4 Udbytter'!P26</f>
        <v>-309.29334900000003</v>
      </c>
      <c r="Q26" s="113">
        <v>-4.51495</v>
      </c>
      <c r="R26" s="113">
        <v>0.53271</v>
      </c>
      <c r="S26" s="218">
        <f>I26-'1.4 Udbytter'!S26</f>
        <v>-52.441340999999994</v>
      </c>
      <c r="T26" s="201"/>
    </row>
    <row r="27" spans="1:20" ht="12.75">
      <c r="A27" s="112" t="s">
        <v>26</v>
      </c>
      <c r="B27" s="113">
        <v>665.943059</v>
      </c>
      <c r="C27" s="113">
        <v>892</v>
      </c>
      <c r="D27" s="113">
        <v>3673</v>
      </c>
      <c r="E27" s="113">
        <v>3943</v>
      </c>
      <c r="F27" s="113">
        <v>3147.27029</v>
      </c>
      <c r="G27" s="147">
        <v>100.878435</v>
      </c>
      <c r="H27" s="262">
        <v>51.521325</v>
      </c>
      <c r="I27" s="147">
        <v>1086.742227</v>
      </c>
      <c r="J27" s="160"/>
      <c r="K27" s="150" t="s">
        <v>26</v>
      </c>
      <c r="L27" s="113">
        <v>230.94305899999995</v>
      </c>
      <c r="M27" s="113">
        <v>551</v>
      </c>
      <c r="N27" s="113">
        <v>3100.964739</v>
      </c>
      <c r="O27" s="113">
        <v>2614</v>
      </c>
      <c r="P27" s="218">
        <f>F27-'1.4 Udbytter'!P27</f>
        <v>2415.3420029999997</v>
      </c>
      <c r="Q27" s="113">
        <v>100.878435</v>
      </c>
      <c r="R27" s="113">
        <v>51.521325</v>
      </c>
      <c r="S27" s="218">
        <f>I27-'1.4 Udbytter'!S27</f>
        <v>-135.25777300000004</v>
      </c>
      <c r="T27" s="201"/>
    </row>
    <row r="28" spans="1:20" ht="12.75">
      <c r="A28" s="112" t="s">
        <v>194</v>
      </c>
      <c r="B28" s="113">
        <v>-101.678862</v>
      </c>
      <c r="C28" s="113">
        <v>-27</v>
      </c>
      <c r="D28" s="113">
        <v>-14</v>
      </c>
      <c r="E28" s="113">
        <v>-5</v>
      </c>
      <c r="F28" s="113">
        <v>-80.94848684881676</v>
      </c>
      <c r="G28" s="147"/>
      <c r="H28" s="12"/>
      <c r="I28" s="147"/>
      <c r="J28" s="160"/>
      <c r="K28" s="150" t="s">
        <v>194</v>
      </c>
      <c r="L28" s="113">
        <v>-101.678862</v>
      </c>
      <c r="M28" s="113">
        <v>-27</v>
      </c>
      <c r="N28" s="113">
        <v>-14</v>
      </c>
      <c r="O28" s="113">
        <v>-5</v>
      </c>
      <c r="P28" s="218">
        <f>F28-'1.4 Udbytter'!P28</f>
        <v>-80.94848684881676</v>
      </c>
      <c r="Q28" s="113"/>
      <c r="R28" s="113"/>
      <c r="S28" s="218"/>
      <c r="T28" s="201"/>
    </row>
    <row r="29" spans="1:20" ht="12.75">
      <c r="A29" s="112" t="s">
        <v>10</v>
      </c>
      <c r="B29" s="113">
        <v>51.006223</v>
      </c>
      <c r="C29" s="113">
        <v>35</v>
      </c>
      <c r="D29" s="113">
        <v>21</v>
      </c>
      <c r="E29" s="113">
        <v>98</v>
      </c>
      <c r="F29" s="113">
        <v>108.282582</v>
      </c>
      <c r="G29" s="147">
        <v>6.438711</v>
      </c>
      <c r="H29" s="262">
        <v>17.047537</v>
      </c>
      <c r="I29" s="147">
        <v>82.12148199999999</v>
      </c>
      <c r="J29" s="160"/>
      <c r="K29" s="150" t="s">
        <v>10</v>
      </c>
      <c r="L29" s="113">
        <v>47.006223</v>
      </c>
      <c r="M29" s="113">
        <v>12</v>
      </c>
      <c r="N29" s="113">
        <v>-17.288007999999998</v>
      </c>
      <c r="O29" s="113">
        <v>69</v>
      </c>
      <c r="P29" s="218">
        <f>F29-'1.4 Udbytter'!P29</f>
        <v>48.95191200000001</v>
      </c>
      <c r="Q29" s="113">
        <v>6.438711</v>
      </c>
      <c r="R29" s="113">
        <v>17.047537</v>
      </c>
      <c r="S29" s="218">
        <f>I29-'1.4 Udbytter'!S29</f>
        <v>34.121481999999986</v>
      </c>
      <c r="T29" s="201"/>
    </row>
    <row r="30" spans="1:20" ht="14.25" customHeight="1">
      <c r="A30" s="112" t="s">
        <v>229</v>
      </c>
      <c r="B30" s="113">
        <v>230.678765</v>
      </c>
      <c r="C30" s="113">
        <v>46</v>
      </c>
      <c r="D30" s="113">
        <v>-24</v>
      </c>
      <c r="E30" s="113">
        <v>-40</v>
      </c>
      <c r="F30" s="113">
        <v>-1175.18522845927</v>
      </c>
      <c r="G30" s="147">
        <v>-0.7116</v>
      </c>
      <c r="H30" s="262">
        <v>-0.2584</v>
      </c>
      <c r="I30" s="147">
        <v>-14.19478196</v>
      </c>
      <c r="J30" s="160"/>
      <c r="K30" s="112" t="s">
        <v>229</v>
      </c>
      <c r="L30" s="113">
        <v>189.678765</v>
      </c>
      <c r="M30" s="113">
        <v>-26</v>
      </c>
      <c r="N30" s="113">
        <v>-100.970388</v>
      </c>
      <c r="O30" s="113">
        <v>-124</v>
      </c>
      <c r="P30" s="218">
        <f>F30-'1.4 Udbytter'!P30</f>
        <v>-1262.69187625927</v>
      </c>
      <c r="Q30" s="113">
        <v>-0.7116</v>
      </c>
      <c r="R30" s="113">
        <v>-0.2584</v>
      </c>
      <c r="S30" s="218">
        <f>I30-'1.4 Udbytter'!S30</f>
        <v>-59.19478196</v>
      </c>
      <c r="T30" s="201"/>
    </row>
    <row r="31" spans="1:20" ht="12.75" customHeight="1">
      <c r="A31" s="112" t="s">
        <v>11</v>
      </c>
      <c r="B31" s="113">
        <v>16031.977387</v>
      </c>
      <c r="C31" s="113">
        <v>15625</v>
      </c>
      <c r="D31" s="113">
        <v>11111</v>
      </c>
      <c r="E31" s="195">
        <v>14939</v>
      </c>
      <c r="F31" s="113">
        <v>6791.027233</v>
      </c>
      <c r="G31" s="147">
        <v>179.717963</v>
      </c>
      <c r="H31" s="262">
        <v>-1195.485544</v>
      </c>
      <c r="I31" s="147">
        <v>6779.980321</v>
      </c>
      <c r="J31" s="160"/>
      <c r="K31" s="150" t="s">
        <v>11</v>
      </c>
      <c r="L31" s="113">
        <v>12059.977387</v>
      </c>
      <c r="M31" s="113">
        <v>12601</v>
      </c>
      <c r="N31" s="113">
        <v>4762.051606</v>
      </c>
      <c r="O31" s="113">
        <v>6650</v>
      </c>
      <c r="P31" s="218">
        <f>F31-'1.4 Udbytter'!P31</f>
        <v>-848.1729483499994</v>
      </c>
      <c r="Q31" s="113">
        <v>179.717963</v>
      </c>
      <c r="R31" s="113">
        <v>-1195.485544</v>
      </c>
      <c r="S31" s="218">
        <f>I31-'1.4 Udbytter'!S31</f>
        <v>-965.019679</v>
      </c>
      <c r="T31" s="201"/>
    </row>
    <row r="32" spans="1:20" ht="12.75">
      <c r="A32" s="112" t="s">
        <v>12</v>
      </c>
      <c r="B32" s="113">
        <v>1905.7156</v>
      </c>
      <c r="C32" s="113">
        <v>4985</v>
      </c>
      <c r="D32" s="113">
        <v>3178</v>
      </c>
      <c r="E32" s="113">
        <v>2602</v>
      </c>
      <c r="F32" s="195">
        <v>18570.953093847056</v>
      </c>
      <c r="G32" s="147">
        <v>462.337584</v>
      </c>
      <c r="H32" s="262">
        <v>594.0751052298539</v>
      </c>
      <c r="I32" s="147">
        <v>11392.2503290513</v>
      </c>
      <c r="J32" s="160"/>
      <c r="K32" s="150" t="s">
        <v>12</v>
      </c>
      <c r="L32" s="113">
        <v>1517.7156</v>
      </c>
      <c r="M32" s="113">
        <v>4357</v>
      </c>
      <c r="N32" s="113">
        <v>2284.00979</v>
      </c>
      <c r="O32" s="113">
        <v>1364</v>
      </c>
      <c r="P32" s="218">
        <f>F32-'1.4 Udbytter'!P32</f>
        <v>17272.329665266552</v>
      </c>
      <c r="Q32" s="113">
        <v>462.337584</v>
      </c>
      <c r="R32" s="113">
        <v>594.0751052298539</v>
      </c>
      <c r="S32" s="218">
        <f>I32-'1.4 Udbytter'!S32</f>
        <v>9783.2503290513</v>
      </c>
      <c r="T32" s="201"/>
    </row>
    <row r="33" spans="1:20" ht="12.75">
      <c r="A33" s="112" t="s">
        <v>192</v>
      </c>
      <c r="B33" s="113"/>
      <c r="C33" s="113">
        <v>1212</v>
      </c>
      <c r="D33" s="113">
        <v>1756</v>
      </c>
      <c r="E33" s="113">
        <v>3099</v>
      </c>
      <c r="F33" s="113">
        <v>3890.18865289</v>
      </c>
      <c r="G33" s="147">
        <v>201.974</v>
      </c>
      <c r="H33" s="262">
        <v>220.58535</v>
      </c>
      <c r="I33" s="147">
        <v>1348.9321443200001</v>
      </c>
      <c r="J33" s="160"/>
      <c r="K33" s="150" t="s">
        <v>192</v>
      </c>
      <c r="L33" s="113">
        <v>0</v>
      </c>
      <c r="M33" s="113">
        <v>1162</v>
      </c>
      <c r="N33" s="113">
        <v>1576.904249</v>
      </c>
      <c r="O33" s="113">
        <v>2709</v>
      </c>
      <c r="P33" s="218">
        <f>F33-'1.4 Udbytter'!P33</f>
        <v>3369.49828969</v>
      </c>
      <c r="Q33" s="113">
        <v>201.974</v>
      </c>
      <c r="R33" s="113">
        <v>220.58535</v>
      </c>
      <c r="S33" s="218">
        <f>I33-'1.4 Udbytter'!S33</f>
        <v>1005.9321443200001</v>
      </c>
      <c r="T33" s="201"/>
    </row>
    <row r="34" spans="1:20" ht="13.5" customHeight="1">
      <c r="A34" s="112" t="s">
        <v>162</v>
      </c>
      <c r="B34" s="113">
        <v>-1001.657832</v>
      </c>
      <c r="C34" s="113">
        <v>-3175</v>
      </c>
      <c r="D34" s="113">
        <v>1254</v>
      </c>
      <c r="E34" s="113">
        <v>-2517</v>
      </c>
      <c r="F34" s="113">
        <v>-852.720532</v>
      </c>
      <c r="G34" s="147">
        <v>125.563941</v>
      </c>
      <c r="H34" s="262">
        <v>-267.699755</v>
      </c>
      <c r="I34" s="147">
        <v>1360.291071</v>
      </c>
      <c r="J34" s="160"/>
      <c r="K34" s="150" t="s">
        <v>162</v>
      </c>
      <c r="L34" s="113">
        <v>-1691.6578319999999</v>
      </c>
      <c r="M34" s="113">
        <v>-3420</v>
      </c>
      <c r="N34" s="113">
        <v>917.875627</v>
      </c>
      <c r="O34" s="113">
        <v>-3098</v>
      </c>
      <c r="P34" s="218">
        <f>F34-'1.4 Udbytter'!P34</f>
        <v>-1725.6417660000002</v>
      </c>
      <c r="Q34" s="113">
        <v>125.563941</v>
      </c>
      <c r="R34" s="113">
        <v>-267.699755</v>
      </c>
      <c r="S34" s="218">
        <f>I34-'1.4 Udbytter'!S34</f>
        <v>362.2910710000001</v>
      </c>
      <c r="T34" s="201"/>
    </row>
    <row r="35" spans="1:20" ht="12.75" customHeight="1">
      <c r="A35" s="112" t="s">
        <v>159</v>
      </c>
      <c r="B35" s="113">
        <v>401</v>
      </c>
      <c r="C35" s="113">
        <v>-2042</v>
      </c>
      <c r="D35" s="147">
        <v>-1689</v>
      </c>
      <c r="E35" s="178">
        <v>-2058</v>
      </c>
      <c r="F35" s="178">
        <v>-421</v>
      </c>
      <c r="G35" s="178">
        <v>11</v>
      </c>
      <c r="H35" s="287">
        <v>-67</v>
      </c>
      <c r="I35" s="178">
        <v>-251</v>
      </c>
      <c r="J35" s="160"/>
      <c r="K35" s="150" t="s">
        <v>159</v>
      </c>
      <c r="L35" s="113">
        <v>401</v>
      </c>
      <c r="M35" s="113">
        <v>-2042</v>
      </c>
      <c r="N35" s="113">
        <v>-1692</v>
      </c>
      <c r="O35" s="113">
        <v>-2075</v>
      </c>
      <c r="P35" s="218">
        <f>F35-'1.4 Udbytter'!P35</f>
        <v>-421</v>
      </c>
      <c r="Q35" s="113">
        <v>11</v>
      </c>
      <c r="R35" s="113">
        <v>-67</v>
      </c>
      <c r="S35" s="218">
        <f>I35-'1.4 Udbytter'!S35</f>
        <v>-251</v>
      </c>
      <c r="T35" s="201"/>
    </row>
    <row r="36" spans="1:20" ht="12.75">
      <c r="A36" s="112" t="s">
        <v>13</v>
      </c>
      <c r="B36" s="113">
        <v>-1968.295173</v>
      </c>
      <c r="C36" s="113">
        <v>-165</v>
      </c>
      <c r="D36" s="147">
        <v>-1501</v>
      </c>
      <c r="E36" s="178">
        <v>792</v>
      </c>
      <c r="F36" s="178">
        <v>8413.69112575</v>
      </c>
      <c r="G36" s="147">
        <v>254.84410468</v>
      </c>
      <c r="H36" s="262">
        <v>102.41802803</v>
      </c>
      <c r="I36" s="147">
        <v>855.10471148</v>
      </c>
      <c r="J36" s="160"/>
      <c r="K36" s="150" t="s">
        <v>13</v>
      </c>
      <c r="L36" s="113">
        <v>-3193.295173</v>
      </c>
      <c r="M36" s="113">
        <v>-1416</v>
      </c>
      <c r="N36" s="113">
        <v>-2452.2418310000003</v>
      </c>
      <c r="O36" s="113">
        <v>-684</v>
      </c>
      <c r="P36" s="218">
        <f>F36-'1.4 Udbytter'!P36</f>
        <v>7170.244887749999</v>
      </c>
      <c r="Q36" s="113">
        <v>254.84410468</v>
      </c>
      <c r="R36" s="113">
        <v>102.41802803</v>
      </c>
      <c r="S36" s="218">
        <f>I36-'1.4 Udbytter'!S36</f>
        <v>-650.89528852</v>
      </c>
      <c r="T36" s="201"/>
    </row>
    <row r="37" spans="1:20" ht="12.75">
      <c r="A37" s="112" t="s">
        <v>23</v>
      </c>
      <c r="B37" s="113">
        <v>39.807995</v>
      </c>
      <c r="C37" s="113">
        <v>2</v>
      </c>
      <c r="D37" s="147">
        <v>53</v>
      </c>
      <c r="E37" s="147">
        <v>-15</v>
      </c>
      <c r="F37" s="147">
        <v>36.74123</v>
      </c>
      <c r="G37" s="147">
        <v>3.5694</v>
      </c>
      <c r="H37" s="262">
        <v>-3.2886</v>
      </c>
      <c r="I37" s="147">
        <v>24.805300000000003</v>
      </c>
      <c r="J37" s="160"/>
      <c r="K37" s="150" t="s">
        <v>23</v>
      </c>
      <c r="L37" s="113">
        <v>39.807995</v>
      </c>
      <c r="M37" s="113">
        <v>-1</v>
      </c>
      <c r="N37" s="113">
        <v>38.288887</v>
      </c>
      <c r="O37" s="113">
        <v>-15</v>
      </c>
      <c r="P37" s="218">
        <f>F37-'1.4 Udbytter'!P37</f>
        <v>27.427641</v>
      </c>
      <c r="Q37" s="113">
        <v>3.5694</v>
      </c>
      <c r="R37" s="113">
        <v>-3.2886</v>
      </c>
      <c r="S37" s="218">
        <f>I37-'1.4 Udbytter'!S37</f>
        <v>12.805300000000003</v>
      </c>
      <c r="T37" s="201"/>
    </row>
    <row r="38" spans="1:20" ht="13.5" customHeight="1">
      <c r="A38" s="112" t="s">
        <v>24</v>
      </c>
      <c r="B38" s="113">
        <v>101.943499</v>
      </c>
      <c r="C38" s="113">
        <v>36</v>
      </c>
      <c r="D38" s="147">
        <v>403</v>
      </c>
      <c r="E38" s="147">
        <v>80</v>
      </c>
      <c r="F38" s="147">
        <v>12.576736785</v>
      </c>
      <c r="G38" s="147">
        <v>-7.28155</v>
      </c>
      <c r="H38" s="262">
        <v>-12.23036</v>
      </c>
      <c r="I38" s="147">
        <v>16.67106558999</v>
      </c>
      <c r="J38" s="160"/>
      <c r="K38" s="150" t="s">
        <v>24</v>
      </c>
      <c r="L38" s="113">
        <v>91.943499</v>
      </c>
      <c r="M38" s="113">
        <v>30</v>
      </c>
      <c r="N38" s="113">
        <v>396.749188</v>
      </c>
      <c r="O38" s="113">
        <v>46</v>
      </c>
      <c r="P38" s="218">
        <f>F38-'1.4 Udbytter'!P38</f>
        <v>1.9079613849999983</v>
      </c>
      <c r="Q38" s="113">
        <v>-7.28155</v>
      </c>
      <c r="R38" s="113">
        <v>-12.23036</v>
      </c>
      <c r="S38" s="218">
        <f>I38-'1.4 Udbytter'!S38</f>
        <v>-39.32893441001</v>
      </c>
      <c r="T38" s="201"/>
    </row>
    <row r="39" spans="1:20" ht="12.75">
      <c r="A39" s="112" t="s">
        <v>27</v>
      </c>
      <c r="B39" s="113">
        <v>107.657469</v>
      </c>
      <c r="C39" s="113">
        <v>72</v>
      </c>
      <c r="D39" s="147">
        <v>-26</v>
      </c>
      <c r="E39" s="147">
        <v>115</v>
      </c>
      <c r="F39" s="147">
        <v>140.29371661</v>
      </c>
      <c r="G39" s="147">
        <v>7.39883389</v>
      </c>
      <c r="H39" s="262">
        <v>2.58095582</v>
      </c>
      <c r="I39" s="147">
        <v>46.26075255</v>
      </c>
      <c r="J39" s="160"/>
      <c r="K39" s="150" t="s">
        <v>27</v>
      </c>
      <c r="L39" s="113">
        <v>102.657469</v>
      </c>
      <c r="M39" s="113">
        <v>62</v>
      </c>
      <c r="N39" s="113">
        <v>-51.835184999999996</v>
      </c>
      <c r="O39" s="113">
        <v>97</v>
      </c>
      <c r="P39" s="218">
        <f>F39-'1.4 Udbytter'!P39</f>
        <v>108.57962160999999</v>
      </c>
      <c r="Q39" s="113">
        <v>7.39883389</v>
      </c>
      <c r="R39" s="113">
        <v>2.58095582</v>
      </c>
      <c r="S39" s="218">
        <f>I39-'1.4 Udbytter'!S39</f>
        <v>4.260752549999999</v>
      </c>
      <c r="T39" s="201"/>
    </row>
    <row r="40" spans="1:20" ht="13.5" customHeight="1">
      <c r="A40" s="112" t="s">
        <v>160</v>
      </c>
      <c r="B40" s="113">
        <v>117.647124</v>
      </c>
      <c r="C40" s="113">
        <v>-398</v>
      </c>
      <c r="D40" s="147">
        <v>-948</v>
      </c>
      <c r="E40" s="147">
        <v>163</v>
      </c>
      <c r="F40" s="147">
        <v>3713.43611368</v>
      </c>
      <c r="G40" s="147">
        <v>-130.90627385</v>
      </c>
      <c r="H40" s="262">
        <v>-302.40940112</v>
      </c>
      <c r="I40" s="147">
        <v>109.18787392000002</v>
      </c>
      <c r="J40" s="160"/>
      <c r="K40" s="150" t="s">
        <v>160</v>
      </c>
      <c r="L40" s="113">
        <v>-1959.352876</v>
      </c>
      <c r="M40" s="113">
        <v>-1484</v>
      </c>
      <c r="N40" s="113">
        <v>-1963.933087</v>
      </c>
      <c r="O40" s="113">
        <v>-1126</v>
      </c>
      <c r="P40" s="218">
        <f>F40-'1.4 Udbytter'!P40</f>
        <v>2890.28067643</v>
      </c>
      <c r="Q40" s="113">
        <v>-130.90627385</v>
      </c>
      <c r="R40" s="113">
        <v>-302.40940112</v>
      </c>
      <c r="S40" s="218">
        <f>I40-'1.4 Udbytter'!S40</f>
        <v>-1602.8121260799999</v>
      </c>
      <c r="T40" s="201"/>
    </row>
    <row r="41" spans="1:20" ht="12.75">
      <c r="A41" s="112" t="s">
        <v>60</v>
      </c>
      <c r="B41" s="113">
        <v>-273.83664</v>
      </c>
      <c r="C41" s="113">
        <v>-84</v>
      </c>
      <c r="D41" s="147">
        <v>-233</v>
      </c>
      <c r="E41" s="147">
        <v>123</v>
      </c>
      <c r="F41" s="147">
        <v>363.43933088</v>
      </c>
      <c r="G41" s="147">
        <v>2.392712</v>
      </c>
      <c r="H41" s="262">
        <v>-72.367013</v>
      </c>
      <c r="I41" s="147">
        <v>-1755.62363716</v>
      </c>
      <c r="J41" s="160"/>
      <c r="K41" s="150" t="s">
        <v>60</v>
      </c>
      <c r="L41" s="113">
        <v>-273.83664</v>
      </c>
      <c r="M41" s="113">
        <v>-84</v>
      </c>
      <c r="N41" s="113">
        <v>-233</v>
      </c>
      <c r="O41" s="113">
        <v>123</v>
      </c>
      <c r="P41" s="218">
        <f>F41-'1.4 Udbytter'!P41</f>
        <v>363.43933088</v>
      </c>
      <c r="Q41" s="113">
        <v>2.392712</v>
      </c>
      <c r="R41" s="113">
        <v>-72.367013</v>
      </c>
      <c r="S41" s="218">
        <f>I41-'1.4 Udbytter'!S41</f>
        <v>-1755.62363716</v>
      </c>
      <c r="T41" s="201"/>
    </row>
    <row r="42" spans="1:20" ht="12.75">
      <c r="A42" s="112" t="s">
        <v>28</v>
      </c>
      <c r="B42" s="113">
        <v>-162.723215</v>
      </c>
      <c r="C42" s="113">
        <v>-104</v>
      </c>
      <c r="D42" s="147"/>
      <c r="E42" s="147"/>
      <c r="F42" s="147"/>
      <c r="G42" s="147"/>
      <c r="H42" s="12"/>
      <c r="I42" s="147"/>
      <c r="J42" s="160"/>
      <c r="K42" s="150" t="s">
        <v>28</v>
      </c>
      <c r="L42" s="113">
        <v>-162.723215</v>
      </c>
      <c r="M42" s="113">
        <v>-104</v>
      </c>
      <c r="N42" s="113"/>
      <c r="O42" s="113"/>
      <c r="P42" s="218"/>
      <c r="Q42" s="113"/>
      <c r="R42" s="113"/>
      <c r="S42" s="218"/>
      <c r="T42" s="201"/>
    </row>
    <row r="43" spans="1:20" ht="12.75">
      <c r="A43" s="112" t="s">
        <v>195</v>
      </c>
      <c r="B43" s="113">
        <v>632.541924</v>
      </c>
      <c r="C43" s="113">
        <v>141</v>
      </c>
      <c r="D43" s="147">
        <v>673</v>
      </c>
      <c r="E43" s="147">
        <v>-2</v>
      </c>
      <c r="F43" s="147">
        <v>-933.07392595996</v>
      </c>
      <c r="G43" s="147">
        <v>-14.34395379</v>
      </c>
      <c r="H43" s="262">
        <v>-4.95174779</v>
      </c>
      <c r="I43" s="147">
        <v>-359.89436153</v>
      </c>
      <c r="J43" s="160"/>
      <c r="K43" s="150" t="s">
        <v>195</v>
      </c>
      <c r="L43" s="113">
        <v>537.541924</v>
      </c>
      <c r="M43" s="113">
        <v>-176</v>
      </c>
      <c r="N43" s="113">
        <v>399</v>
      </c>
      <c r="O43" s="113">
        <v>-795</v>
      </c>
      <c r="P43" s="218">
        <f>F43-'1.4 Udbytter'!P43</f>
        <v>-1570.77790245996</v>
      </c>
      <c r="Q43" s="113">
        <v>-14.34395379</v>
      </c>
      <c r="R43" s="113">
        <v>-4.95174779</v>
      </c>
      <c r="S43" s="218">
        <f>I43-'1.4 Udbytter'!S43</f>
        <v>-1037.89436153</v>
      </c>
      <c r="T43" s="201"/>
    </row>
    <row r="44" spans="1:20" ht="12.75">
      <c r="A44" s="112" t="s">
        <v>61</v>
      </c>
      <c r="B44" s="113">
        <v>1055</v>
      </c>
      <c r="C44" s="113">
        <v>1334</v>
      </c>
      <c r="D44" s="147">
        <v>1393</v>
      </c>
      <c r="E44" s="147">
        <v>2275</v>
      </c>
      <c r="F44" s="160">
        <v>2466.8635735678276</v>
      </c>
      <c r="G44" s="147">
        <v>-504.248554</v>
      </c>
      <c r="H44" s="262">
        <v>-322.289919</v>
      </c>
      <c r="I44" s="147">
        <v>588.409423215536</v>
      </c>
      <c r="J44" s="160"/>
      <c r="K44" s="150" t="s">
        <v>61</v>
      </c>
      <c r="L44" s="113">
        <v>1052</v>
      </c>
      <c r="M44" s="113">
        <v>1326</v>
      </c>
      <c r="N44" s="113">
        <v>1337</v>
      </c>
      <c r="O44" s="113">
        <v>2016</v>
      </c>
      <c r="P44" s="218">
        <f>F44-'1.4 Udbytter'!P44</f>
        <v>2400.6273135678275</v>
      </c>
      <c r="Q44" s="113">
        <v>-504.248554</v>
      </c>
      <c r="R44" s="113">
        <v>-322.289919</v>
      </c>
      <c r="S44" s="218">
        <f>I44-'1.4 Udbytter'!S44</f>
        <v>284.409423215536</v>
      </c>
      <c r="T44" s="252"/>
    </row>
    <row r="45" spans="1:20" ht="12.75">
      <c r="A45" s="114" t="s">
        <v>15</v>
      </c>
      <c r="B45" s="85">
        <v>42947</v>
      </c>
      <c r="C45" s="85">
        <v>38044</v>
      </c>
      <c r="D45" s="85">
        <v>46911</v>
      </c>
      <c r="E45" s="85">
        <v>55552</v>
      </c>
      <c r="F45" s="85">
        <v>62584.04442471703</v>
      </c>
      <c r="G45" s="85">
        <v>3057.543793563633</v>
      </c>
      <c r="H45" s="85">
        <v>-1127.0121730814997</v>
      </c>
      <c r="I45" s="85">
        <v>39357</v>
      </c>
      <c r="J45" s="160"/>
      <c r="K45" s="114" t="s">
        <v>15</v>
      </c>
      <c r="L45" s="85">
        <v>22765</v>
      </c>
      <c r="M45" s="85">
        <v>21563</v>
      </c>
      <c r="N45" s="85">
        <v>26015</v>
      </c>
      <c r="O45" s="85">
        <v>21134</v>
      </c>
      <c r="P45" s="85">
        <v>37654.92477804074</v>
      </c>
      <c r="Q45" s="85">
        <v>3052.543793563633</v>
      </c>
      <c r="R45" s="85">
        <v>-1127.0121730814997</v>
      </c>
      <c r="S45" s="85">
        <v>1041</v>
      </c>
      <c r="T45" s="252"/>
    </row>
    <row r="46" spans="1:20" ht="12.75">
      <c r="A46" s="115" t="s">
        <v>118</v>
      </c>
      <c r="B46" s="116">
        <f>B45+B35</f>
        <v>43348</v>
      </c>
      <c r="C46" s="116">
        <v>35507</v>
      </c>
      <c r="D46" s="116">
        <v>45222</v>
      </c>
      <c r="E46" s="116">
        <v>53494</v>
      </c>
      <c r="F46" s="116">
        <v>62163.04442471703</v>
      </c>
      <c r="G46" s="116">
        <v>3068.543793563633</v>
      </c>
      <c r="H46" s="116">
        <v>-1194.0121730814997</v>
      </c>
      <c r="I46" s="116">
        <v>39106</v>
      </c>
      <c r="J46" s="209"/>
      <c r="K46" s="115" t="s">
        <v>118</v>
      </c>
      <c r="L46" s="116">
        <v>23166</v>
      </c>
      <c r="M46" s="116">
        <v>19521</v>
      </c>
      <c r="N46" s="116">
        <v>24323</v>
      </c>
      <c r="O46" s="116">
        <v>19059</v>
      </c>
      <c r="P46" s="116">
        <v>37233.92477804074</v>
      </c>
      <c r="Q46" s="116">
        <v>3063.543793563633</v>
      </c>
      <c r="R46" s="116">
        <v>-1194.0121730814997</v>
      </c>
      <c r="S46" s="116">
        <v>790</v>
      </c>
      <c r="T46" s="201"/>
    </row>
    <row r="47" spans="1:20" ht="12.75">
      <c r="A47" s="252"/>
      <c r="B47" s="252"/>
      <c r="C47" s="252"/>
      <c r="D47" s="252"/>
      <c r="E47" s="252"/>
      <c r="F47" s="253"/>
      <c r="G47" s="253"/>
      <c r="H47" s="253"/>
      <c r="I47" s="253"/>
      <c r="J47" s="203"/>
      <c r="K47" s="252" t="s">
        <v>201</v>
      </c>
      <c r="L47" s="252"/>
      <c r="M47" s="252"/>
      <c r="N47" s="252"/>
      <c r="O47" s="252"/>
      <c r="P47" s="252"/>
      <c r="Q47" s="252"/>
      <c r="R47" s="252"/>
      <c r="S47" s="201"/>
      <c r="T47" s="201"/>
    </row>
    <row r="48" spans="1:20" s="201" customFormat="1" ht="12.75">
      <c r="A48" s="254"/>
      <c r="B48" s="254"/>
      <c r="C48" s="254"/>
      <c r="D48" s="254"/>
      <c r="E48" s="254"/>
      <c r="F48" s="254"/>
      <c r="G48" s="254"/>
      <c r="H48" s="254"/>
      <c r="I48" s="255"/>
      <c r="J48" s="252"/>
      <c r="K48" s="256"/>
      <c r="L48" s="200"/>
      <c r="M48" s="200"/>
      <c r="N48" s="200"/>
      <c r="O48" s="257"/>
      <c r="P48" s="257"/>
      <c r="Q48" s="257"/>
      <c r="R48" s="257"/>
      <c r="S48" s="200"/>
      <c r="T48" s="200"/>
    </row>
    <row r="49" spans="4:20" s="200" customFormat="1" ht="12.75">
      <c r="D49" s="258"/>
      <c r="E49" s="258"/>
      <c r="F49" s="258"/>
      <c r="G49" s="258"/>
      <c r="H49" s="258"/>
      <c r="I49" s="259"/>
      <c r="J49" s="255"/>
      <c r="K49" s="256"/>
      <c r="O49" s="257"/>
      <c r="P49" s="257"/>
      <c r="Q49" s="258"/>
      <c r="R49" s="258"/>
      <c r="S49" s="258"/>
      <c r="T49" s="254"/>
    </row>
    <row r="50" spans="5:19" s="200" customFormat="1" ht="12.75">
      <c r="E50" s="257"/>
      <c r="F50" s="257"/>
      <c r="G50" s="258"/>
      <c r="H50" s="257"/>
      <c r="I50" s="260"/>
      <c r="J50" s="259"/>
      <c r="K50" s="256"/>
      <c r="O50" s="257"/>
      <c r="P50" s="257"/>
      <c r="Q50" s="257"/>
      <c r="R50" s="257"/>
      <c r="S50" s="254"/>
    </row>
    <row r="51" spans="5:18" s="200" customFormat="1" ht="12.75">
      <c r="E51" s="257"/>
      <c r="F51" s="257"/>
      <c r="G51" s="257"/>
      <c r="H51" s="257"/>
      <c r="I51" s="260"/>
      <c r="J51" s="260"/>
      <c r="K51" s="256"/>
      <c r="O51" s="257"/>
      <c r="P51" s="257"/>
      <c r="Q51" s="257"/>
      <c r="R51" s="257"/>
    </row>
    <row r="52" spans="5:18" s="200" customFormat="1" ht="12.75">
      <c r="E52" s="257"/>
      <c r="F52" s="257"/>
      <c r="G52" s="257"/>
      <c r="H52" s="257"/>
      <c r="I52" s="260"/>
      <c r="J52" s="260"/>
      <c r="K52" s="256"/>
      <c r="O52" s="257"/>
      <c r="P52" s="257"/>
      <c r="Q52" s="257"/>
      <c r="R52" s="257"/>
    </row>
    <row r="53" spans="5:18" s="200" customFormat="1" ht="12.75">
      <c r="E53" s="257"/>
      <c r="F53" s="257"/>
      <c r="G53" s="257"/>
      <c r="H53" s="257"/>
      <c r="I53" s="260"/>
      <c r="J53" s="260"/>
      <c r="K53" s="256"/>
      <c r="O53" s="257"/>
      <c r="P53" s="257"/>
      <c r="Q53" s="257"/>
      <c r="R53" s="257"/>
    </row>
    <row r="54" spans="5:18" s="200" customFormat="1" ht="12.75">
      <c r="E54" s="257"/>
      <c r="F54" s="257"/>
      <c r="G54" s="257"/>
      <c r="H54" s="257"/>
      <c r="I54" s="260"/>
      <c r="J54" s="260"/>
      <c r="K54" s="256"/>
      <c r="O54" s="257"/>
      <c r="P54" s="257"/>
      <c r="Q54" s="257"/>
      <c r="R54" s="257"/>
    </row>
    <row r="55" spans="5:18" s="200" customFormat="1" ht="12.75">
      <c r="E55" s="257"/>
      <c r="F55" s="257"/>
      <c r="G55" s="257"/>
      <c r="H55" s="257"/>
      <c r="I55" s="260"/>
      <c r="J55" s="260"/>
      <c r="K55" s="256"/>
      <c r="O55" s="257"/>
      <c r="P55" s="257"/>
      <c r="Q55" s="257"/>
      <c r="R55" s="257"/>
    </row>
    <row r="56" spans="5:18" s="200" customFormat="1" ht="12.75">
      <c r="E56" s="257"/>
      <c r="F56" s="257"/>
      <c r="G56" s="257"/>
      <c r="H56" s="257"/>
      <c r="I56" s="260"/>
      <c r="J56" s="260"/>
      <c r="K56" s="256"/>
      <c r="O56" s="257"/>
      <c r="P56" s="257"/>
      <c r="Q56" s="257"/>
      <c r="R56" s="257"/>
    </row>
    <row r="57" spans="5:18" s="200" customFormat="1" ht="12.75">
      <c r="E57" s="257"/>
      <c r="F57" s="257"/>
      <c r="G57" s="257"/>
      <c r="H57" s="257"/>
      <c r="I57" s="260"/>
      <c r="J57" s="260"/>
      <c r="K57" s="256"/>
      <c r="O57" s="257"/>
      <c r="P57" s="257"/>
      <c r="Q57" s="257"/>
      <c r="R57" s="257"/>
    </row>
    <row r="58" spans="5:18" s="200" customFormat="1" ht="12.75">
      <c r="E58" s="257"/>
      <c r="F58" s="257"/>
      <c r="G58" s="257"/>
      <c r="H58" s="257"/>
      <c r="I58" s="260"/>
      <c r="J58" s="260"/>
      <c r="K58" s="256"/>
      <c r="O58" s="257"/>
      <c r="P58" s="257"/>
      <c r="Q58" s="257"/>
      <c r="R58" s="257"/>
    </row>
    <row r="59" spans="5:18" s="200" customFormat="1" ht="12.75">
      <c r="E59" s="257"/>
      <c r="F59" s="257"/>
      <c r="G59" s="257"/>
      <c r="H59" s="257"/>
      <c r="I59" s="260"/>
      <c r="J59" s="260"/>
      <c r="K59" s="256"/>
      <c r="O59" s="257"/>
      <c r="P59" s="257"/>
      <c r="Q59" s="257"/>
      <c r="R59" s="257"/>
    </row>
    <row r="60" spans="5:18" s="200" customFormat="1" ht="12.75">
      <c r="E60" s="257"/>
      <c r="F60" s="257"/>
      <c r="G60" s="257"/>
      <c r="H60" s="257"/>
      <c r="I60" s="260"/>
      <c r="J60" s="260"/>
      <c r="K60" s="256"/>
      <c r="O60" s="257"/>
      <c r="P60" s="257"/>
      <c r="Q60" s="257"/>
      <c r="R60" s="257"/>
    </row>
    <row r="61" spans="5:18" s="200" customFormat="1" ht="12.75">
      <c r="E61" s="257"/>
      <c r="F61" s="257"/>
      <c r="G61" s="257"/>
      <c r="H61" s="257"/>
      <c r="I61" s="260"/>
      <c r="J61" s="260"/>
      <c r="K61" s="256"/>
      <c r="O61" s="257"/>
      <c r="P61" s="257"/>
      <c r="Q61" s="257"/>
      <c r="R61" s="257"/>
    </row>
    <row r="62" spans="5:18" s="200" customFormat="1" ht="12.75">
      <c r="E62" s="257"/>
      <c r="F62" s="257"/>
      <c r="G62" s="257"/>
      <c r="H62" s="257"/>
      <c r="I62" s="260"/>
      <c r="J62" s="260"/>
      <c r="K62" s="256"/>
      <c r="O62" s="257"/>
      <c r="P62" s="257"/>
      <c r="Q62" s="257"/>
      <c r="R62" s="257"/>
    </row>
    <row r="63" spans="5:18" s="200" customFormat="1" ht="12.75">
      <c r="E63" s="257"/>
      <c r="F63" s="257"/>
      <c r="G63" s="257"/>
      <c r="H63" s="257"/>
      <c r="I63" s="260"/>
      <c r="J63" s="260"/>
      <c r="K63" s="256"/>
      <c r="O63" s="257"/>
      <c r="P63" s="257"/>
      <c r="Q63" s="257"/>
      <c r="R63" s="257"/>
    </row>
    <row r="64" spans="5:18" s="200" customFormat="1" ht="12.75">
      <c r="E64" s="257"/>
      <c r="F64" s="257"/>
      <c r="G64" s="257"/>
      <c r="H64" s="257"/>
      <c r="I64" s="260"/>
      <c r="J64" s="260"/>
      <c r="K64" s="256"/>
      <c r="O64" s="257"/>
      <c r="P64" s="257"/>
      <c r="Q64" s="257"/>
      <c r="R64" s="257"/>
    </row>
    <row r="65" spans="5:18" s="200" customFormat="1" ht="12.75">
      <c r="E65" s="257"/>
      <c r="F65" s="257"/>
      <c r="G65" s="257"/>
      <c r="H65" s="257"/>
      <c r="I65" s="260"/>
      <c r="J65" s="260"/>
      <c r="K65" s="256"/>
      <c r="O65" s="257"/>
      <c r="P65" s="257"/>
      <c r="Q65" s="257"/>
      <c r="R65" s="257"/>
    </row>
    <row r="66" spans="5:18" s="200" customFormat="1" ht="12.75">
      <c r="E66" s="257"/>
      <c r="F66" s="257"/>
      <c r="G66" s="257"/>
      <c r="H66" s="257"/>
      <c r="I66" s="260"/>
      <c r="J66" s="260"/>
      <c r="K66" s="256"/>
      <c r="O66" s="257"/>
      <c r="P66" s="257"/>
      <c r="Q66" s="257"/>
      <c r="R66" s="257"/>
    </row>
    <row r="67" spans="5:18" s="200" customFormat="1" ht="12.75">
      <c r="E67" s="257"/>
      <c r="F67" s="257"/>
      <c r="G67" s="257"/>
      <c r="H67" s="257"/>
      <c r="I67" s="260"/>
      <c r="J67" s="260"/>
      <c r="K67" s="256"/>
      <c r="O67" s="257"/>
      <c r="P67" s="257"/>
      <c r="Q67" s="257"/>
      <c r="R67" s="257"/>
    </row>
    <row r="68" spans="5:18" s="200" customFormat="1" ht="12.75">
      <c r="E68" s="257"/>
      <c r="F68" s="257"/>
      <c r="G68" s="257"/>
      <c r="H68" s="257"/>
      <c r="I68" s="260"/>
      <c r="J68" s="260"/>
      <c r="K68" s="256"/>
      <c r="O68" s="257"/>
      <c r="P68" s="257"/>
      <c r="Q68" s="257"/>
      <c r="R68" s="257"/>
    </row>
    <row r="69" spans="5:18" s="200" customFormat="1" ht="12.75">
      <c r="E69" s="257"/>
      <c r="F69" s="257"/>
      <c r="G69" s="257"/>
      <c r="H69" s="257"/>
      <c r="I69" s="260"/>
      <c r="J69" s="260"/>
      <c r="K69" s="256"/>
      <c r="O69" s="257"/>
      <c r="P69" s="257"/>
      <c r="Q69" s="257"/>
      <c r="R69" s="257"/>
    </row>
    <row r="70" spans="5:18" s="200" customFormat="1" ht="12.75">
      <c r="E70" s="257"/>
      <c r="F70" s="257"/>
      <c r="G70" s="257"/>
      <c r="H70" s="257"/>
      <c r="I70" s="260"/>
      <c r="J70" s="260"/>
      <c r="K70" s="256"/>
      <c r="O70" s="257"/>
      <c r="P70" s="257"/>
      <c r="Q70" s="257"/>
      <c r="R70" s="257"/>
    </row>
    <row r="71" spans="5:18" s="200" customFormat="1" ht="12.75">
      <c r="E71" s="257"/>
      <c r="F71" s="257"/>
      <c r="G71" s="257"/>
      <c r="H71" s="257"/>
      <c r="I71" s="260"/>
      <c r="J71" s="260"/>
      <c r="K71" s="256"/>
      <c r="O71" s="257"/>
      <c r="P71" s="257"/>
      <c r="Q71" s="257"/>
      <c r="R71" s="257"/>
    </row>
    <row r="72" spans="5:18" s="200" customFormat="1" ht="12.75">
      <c r="E72" s="257"/>
      <c r="F72" s="257"/>
      <c r="G72" s="257"/>
      <c r="H72" s="257"/>
      <c r="I72" s="260"/>
      <c r="J72" s="260"/>
      <c r="K72" s="256"/>
      <c r="O72" s="257"/>
      <c r="P72" s="257"/>
      <c r="Q72" s="257"/>
      <c r="R72" s="257"/>
    </row>
    <row r="73" spans="5:18" s="200" customFormat="1" ht="12.75">
      <c r="E73" s="257"/>
      <c r="F73" s="257"/>
      <c r="G73" s="257"/>
      <c r="H73" s="257"/>
      <c r="I73" s="260"/>
      <c r="J73" s="260"/>
      <c r="K73" s="256"/>
      <c r="O73" s="257"/>
      <c r="P73" s="257"/>
      <c r="Q73" s="257"/>
      <c r="R73" s="257"/>
    </row>
    <row r="74" spans="5:18" s="200" customFormat="1" ht="12.75">
      <c r="E74" s="257"/>
      <c r="F74" s="257"/>
      <c r="G74" s="257"/>
      <c r="H74" s="257"/>
      <c r="I74" s="260"/>
      <c r="J74" s="260"/>
      <c r="K74" s="256"/>
      <c r="O74" s="257"/>
      <c r="P74" s="257"/>
      <c r="Q74" s="257"/>
      <c r="R74" s="257"/>
    </row>
    <row r="75" spans="5:18" s="200" customFormat="1" ht="12.75">
      <c r="E75" s="257"/>
      <c r="F75" s="257"/>
      <c r="G75" s="257"/>
      <c r="H75" s="257"/>
      <c r="I75" s="260"/>
      <c r="J75" s="260"/>
      <c r="K75" s="256"/>
      <c r="O75" s="257"/>
      <c r="P75" s="257"/>
      <c r="Q75" s="257"/>
      <c r="R75" s="257"/>
    </row>
    <row r="76" spans="5:18" s="200" customFormat="1" ht="12.75">
      <c r="E76" s="257"/>
      <c r="F76" s="257"/>
      <c r="G76" s="257"/>
      <c r="H76" s="257"/>
      <c r="I76" s="260"/>
      <c r="J76" s="260"/>
      <c r="K76" s="256"/>
      <c r="O76" s="257"/>
      <c r="P76" s="257"/>
      <c r="Q76" s="257"/>
      <c r="R76" s="257"/>
    </row>
    <row r="77" spans="5:18" s="200" customFormat="1" ht="12.75">
      <c r="E77" s="257"/>
      <c r="F77" s="257"/>
      <c r="G77" s="257"/>
      <c r="H77" s="257"/>
      <c r="I77" s="260"/>
      <c r="J77" s="260"/>
      <c r="K77" s="256"/>
      <c r="O77" s="257"/>
      <c r="P77" s="257"/>
      <c r="Q77" s="257"/>
      <c r="R77" s="257"/>
    </row>
    <row r="78" spans="5:18" s="200" customFormat="1" ht="12.75">
      <c r="E78" s="257"/>
      <c r="F78" s="257"/>
      <c r="G78" s="257"/>
      <c r="H78" s="257"/>
      <c r="I78" s="260"/>
      <c r="J78" s="260"/>
      <c r="K78" s="256"/>
      <c r="O78" s="257"/>
      <c r="P78" s="257"/>
      <c r="Q78" s="257"/>
      <c r="R78" s="257"/>
    </row>
    <row r="79" spans="5:18" s="200" customFormat="1" ht="12.75">
      <c r="E79" s="257"/>
      <c r="F79" s="257"/>
      <c r="G79" s="257"/>
      <c r="H79" s="257"/>
      <c r="I79" s="260"/>
      <c r="J79" s="260"/>
      <c r="K79" s="256"/>
      <c r="O79" s="257"/>
      <c r="P79" s="257"/>
      <c r="Q79" s="257"/>
      <c r="R79" s="257"/>
    </row>
    <row r="80" spans="5:18" s="200" customFormat="1" ht="12.75">
      <c r="E80" s="257"/>
      <c r="F80" s="257"/>
      <c r="G80" s="257"/>
      <c r="H80" s="257"/>
      <c r="I80" s="260"/>
      <c r="J80" s="260"/>
      <c r="K80" s="256"/>
      <c r="O80" s="257"/>
      <c r="P80" s="257"/>
      <c r="Q80" s="257"/>
      <c r="R80" s="257"/>
    </row>
    <row r="81" spans="5:18" s="200" customFormat="1" ht="12.75">
      <c r="E81" s="257"/>
      <c r="F81" s="257"/>
      <c r="G81" s="257"/>
      <c r="H81" s="257"/>
      <c r="I81" s="260"/>
      <c r="J81" s="260"/>
      <c r="K81" s="256"/>
      <c r="O81" s="257"/>
      <c r="P81" s="257"/>
      <c r="Q81" s="257"/>
      <c r="R81" s="257"/>
    </row>
    <row r="82" spans="5:18" s="200" customFormat="1" ht="12.75">
      <c r="E82" s="257"/>
      <c r="F82" s="257"/>
      <c r="G82" s="257"/>
      <c r="H82" s="257"/>
      <c r="I82" s="260"/>
      <c r="J82" s="260"/>
      <c r="K82" s="256"/>
      <c r="O82" s="257"/>
      <c r="P82" s="257"/>
      <c r="Q82" s="257"/>
      <c r="R82" s="257"/>
    </row>
    <row r="83" spans="5:18" s="200" customFormat="1" ht="12.75">
      <c r="E83" s="257"/>
      <c r="F83" s="257"/>
      <c r="G83" s="257"/>
      <c r="H83" s="257"/>
      <c r="I83" s="260"/>
      <c r="J83" s="260"/>
      <c r="K83" s="256"/>
      <c r="O83" s="257"/>
      <c r="P83" s="257"/>
      <c r="Q83" s="257"/>
      <c r="R83" s="257"/>
    </row>
    <row r="84" spans="5:18" s="200" customFormat="1" ht="12.75">
      <c r="E84" s="257"/>
      <c r="F84" s="257"/>
      <c r="G84" s="257"/>
      <c r="H84" s="257"/>
      <c r="I84" s="260"/>
      <c r="J84" s="260"/>
      <c r="K84" s="256"/>
      <c r="O84" s="257"/>
      <c r="P84" s="257"/>
      <c r="Q84" s="257"/>
      <c r="R84" s="257"/>
    </row>
    <row r="85" spans="5:18" s="200" customFormat="1" ht="12.75">
      <c r="E85" s="257"/>
      <c r="F85" s="257"/>
      <c r="G85" s="257"/>
      <c r="H85" s="257"/>
      <c r="I85" s="260"/>
      <c r="J85" s="260"/>
      <c r="K85" s="256"/>
      <c r="O85" s="257"/>
      <c r="P85" s="257"/>
      <c r="Q85" s="257"/>
      <c r="R85" s="257"/>
    </row>
    <row r="86" spans="1:18" s="200" customFormat="1" ht="12.75">
      <c r="A86" s="276"/>
      <c r="B86" s="276"/>
      <c r="C86" s="277"/>
      <c r="D86" s="277"/>
      <c r="E86" s="277"/>
      <c r="F86" s="251"/>
      <c r="G86" s="251"/>
      <c r="H86" s="251"/>
      <c r="I86" s="251"/>
      <c r="J86" s="260"/>
      <c r="K86" s="256"/>
      <c r="O86" s="257"/>
      <c r="P86" s="257"/>
      <c r="Q86" s="257"/>
      <c r="R86" s="257"/>
    </row>
    <row r="87" spans="4:18" s="200" customFormat="1" ht="12.75">
      <c r="D87" s="257"/>
      <c r="E87" s="257"/>
      <c r="F87" s="257"/>
      <c r="G87" s="257"/>
      <c r="H87" s="257"/>
      <c r="I87" s="260"/>
      <c r="J87" s="251"/>
      <c r="K87" s="256"/>
      <c r="O87" s="257"/>
      <c r="P87" s="257"/>
      <c r="Q87" s="257"/>
      <c r="R87" s="257"/>
    </row>
    <row r="88" spans="4:18" s="200" customFormat="1" ht="12.75">
      <c r="D88" s="257"/>
      <c r="E88" s="257"/>
      <c r="F88" s="257"/>
      <c r="G88" s="257"/>
      <c r="H88" s="257"/>
      <c r="I88" s="260"/>
      <c r="J88" s="260"/>
      <c r="K88" s="256"/>
      <c r="O88" s="257"/>
      <c r="P88" s="257"/>
      <c r="Q88" s="257"/>
      <c r="R88" s="257"/>
    </row>
    <row r="89" spans="4:18" s="200" customFormat="1" ht="12.75">
      <c r="D89" s="257"/>
      <c r="E89" s="257"/>
      <c r="F89" s="257"/>
      <c r="G89" s="257"/>
      <c r="H89" s="257"/>
      <c r="I89" s="260"/>
      <c r="J89" s="260"/>
      <c r="K89" s="256"/>
      <c r="O89" s="257"/>
      <c r="P89" s="257"/>
      <c r="Q89" s="257"/>
      <c r="R89" s="257"/>
    </row>
    <row r="90" spans="4:18" s="200" customFormat="1" ht="12.75">
      <c r="D90" s="257"/>
      <c r="E90" s="257"/>
      <c r="F90" s="257"/>
      <c r="G90" s="257"/>
      <c r="H90" s="257"/>
      <c r="I90" s="260"/>
      <c r="J90" s="260"/>
      <c r="K90" s="256"/>
      <c r="O90" s="257"/>
      <c r="P90" s="257"/>
      <c r="Q90" s="257"/>
      <c r="R90" s="257"/>
    </row>
    <row r="91" spans="4:18" s="200" customFormat="1" ht="12.75">
      <c r="D91" s="257"/>
      <c r="E91" s="257"/>
      <c r="F91" s="257"/>
      <c r="G91" s="257"/>
      <c r="H91" s="257"/>
      <c r="I91" s="260"/>
      <c r="J91" s="260"/>
      <c r="K91" s="256"/>
      <c r="O91" s="257"/>
      <c r="P91" s="257"/>
      <c r="Q91" s="257"/>
      <c r="R91" s="257"/>
    </row>
    <row r="92" spans="4:18" s="200" customFormat="1" ht="12.75">
      <c r="D92" s="257"/>
      <c r="E92" s="257"/>
      <c r="F92" s="257"/>
      <c r="G92" s="257"/>
      <c r="H92" s="257"/>
      <c r="I92" s="260"/>
      <c r="J92" s="260"/>
      <c r="K92" s="256"/>
      <c r="O92" s="257"/>
      <c r="P92" s="257"/>
      <c r="Q92" s="257"/>
      <c r="R92" s="257"/>
    </row>
    <row r="93" spans="4:18" s="200" customFormat="1" ht="12.75">
      <c r="D93" s="257"/>
      <c r="E93" s="257"/>
      <c r="F93" s="257"/>
      <c r="G93" s="257"/>
      <c r="H93" s="257"/>
      <c r="I93" s="260"/>
      <c r="J93" s="260"/>
      <c r="K93" s="256"/>
      <c r="O93" s="257"/>
      <c r="P93" s="257"/>
      <c r="Q93" s="257"/>
      <c r="R93" s="257"/>
    </row>
    <row r="94" spans="4:18" s="200" customFormat="1" ht="12.75">
      <c r="D94" s="257"/>
      <c r="E94" s="257"/>
      <c r="F94" s="257"/>
      <c r="G94" s="257"/>
      <c r="H94" s="257"/>
      <c r="I94" s="260"/>
      <c r="J94" s="260"/>
      <c r="K94" s="256"/>
      <c r="O94" s="257"/>
      <c r="P94" s="257"/>
      <c r="Q94" s="257"/>
      <c r="R94" s="257"/>
    </row>
    <row r="95" spans="4:18" s="200" customFormat="1" ht="12.75">
      <c r="D95" s="257"/>
      <c r="E95" s="257"/>
      <c r="F95" s="257"/>
      <c r="G95" s="257"/>
      <c r="H95" s="257"/>
      <c r="I95" s="260"/>
      <c r="J95" s="260"/>
      <c r="K95" s="256"/>
      <c r="O95" s="257"/>
      <c r="P95" s="257"/>
      <c r="Q95" s="257"/>
      <c r="R95" s="257"/>
    </row>
    <row r="96" spans="4:18" s="200" customFormat="1" ht="12.75">
      <c r="D96" s="257"/>
      <c r="E96" s="257"/>
      <c r="F96" s="257"/>
      <c r="G96" s="257"/>
      <c r="H96" s="257"/>
      <c r="I96" s="260"/>
      <c r="J96" s="260"/>
      <c r="K96" s="256"/>
      <c r="O96" s="257"/>
      <c r="P96" s="257"/>
      <c r="Q96" s="257"/>
      <c r="R96" s="257"/>
    </row>
    <row r="97" spans="4:18" s="200" customFormat="1" ht="12.75">
      <c r="D97" s="257"/>
      <c r="E97" s="257"/>
      <c r="F97" s="257"/>
      <c r="G97" s="257"/>
      <c r="H97" s="257"/>
      <c r="I97" s="260"/>
      <c r="J97" s="260"/>
      <c r="K97" s="256"/>
      <c r="O97" s="257"/>
      <c r="P97" s="257"/>
      <c r="Q97" s="257"/>
      <c r="R97" s="257"/>
    </row>
    <row r="98" spans="4:18" s="200" customFormat="1" ht="12.75">
      <c r="D98" s="257"/>
      <c r="E98" s="257"/>
      <c r="F98" s="257"/>
      <c r="G98" s="257"/>
      <c r="H98" s="257"/>
      <c r="I98" s="260"/>
      <c r="J98" s="260"/>
      <c r="K98" s="256"/>
      <c r="O98" s="257"/>
      <c r="P98" s="257"/>
      <c r="Q98" s="257"/>
      <c r="R98" s="257"/>
    </row>
    <row r="99" spans="1:20" s="200" customFormat="1" ht="12.75">
      <c r="A99" s="12"/>
      <c r="B99" s="12"/>
      <c r="C99" s="12"/>
      <c r="D99" s="32"/>
      <c r="E99" s="32"/>
      <c r="F99" s="32"/>
      <c r="G99" s="32"/>
      <c r="H99" s="32"/>
      <c r="I99" s="206"/>
      <c r="J99" s="260"/>
      <c r="K99" s="148"/>
      <c r="L99" s="12"/>
      <c r="M99" s="12"/>
      <c r="N99" s="12"/>
      <c r="O99" s="32"/>
      <c r="P99" s="32"/>
      <c r="Q99" s="32"/>
      <c r="R99" s="32"/>
      <c r="S99" s="12"/>
      <c r="T99" s="12"/>
    </row>
    <row r="100" spans="4:27" s="12" customFormat="1" ht="12.75">
      <c r="D100" s="32"/>
      <c r="E100" s="32"/>
      <c r="F100" s="32"/>
      <c r="G100" s="32"/>
      <c r="H100" s="32"/>
      <c r="I100" s="206"/>
      <c r="J100" s="206"/>
      <c r="K100" s="148"/>
      <c r="O100" s="32"/>
      <c r="P100" s="32"/>
      <c r="Q100" s="32"/>
      <c r="R100" s="32"/>
      <c r="U100" s="200"/>
      <c r="V100" s="200"/>
      <c r="W100" s="200"/>
      <c r="X100" s="200"/>
      <c r="Y100" s="200"/>
      <c r="Z100" s="200"/>
      <c r="AA100" s="200"/>
    </row>
    <row r="101" spans="4:27" s="12" customFormat="1" ht="12.75">
      <c r="D101" s="32"/>
      <c r="E101" s="32"/>
      <c r="F101" s="32"/>
      <c r="G101" s="32"/>
      <c r="H101" s="32"/>
      <c r="I101" s="206"/>
      <c r="J101" s="206"/>
      <c r="K101" s="148"/>
      <c r="O101" s="32"/>
      <c r="P101" s="32"/>
      <c r="Q101" s="32"/>
      <c r="R101" s="32"/>
      <c r="U101" s="200"/>
      <c r="V101" s="200"/>
      <c r="W101" s="200"/>
      <c r="X101" s="200"/>
      <c r="Y101" s="200"/>
      <c r="Z101" s="200"/>
      <c r="AA101" s="200"/>
    </row>
    <row r="102" spans="4:27" s="12" customFormat="1" ht="12.75">
      <c r="D102" s="32"/>
      <c r="E102" s="32"/>
      <c r="F102" s="32"/>
      <c r="G102" s="32"/>
      <c r="H102" s="32"/>
      <c r="I102" s="206"/>
      <c r="J102" s="206"/>
      <c r="K102" s="148"/>
      <c r="O102" s="32"/>
      <c r="P102" s="32"/>
      <c r="Q102" s="32"/>
      <c r="R102" s="32"/>
      <c r="U102" s="200"/>
      <c r="V102" s="200"/>
      <c r="W102" s="200"/>
      <c r="X102" s="200"/>
      <c r="Y102" s="200"/>
      <c r="Z102" s="200"/>
      <c r="AA102" s="200"/>
    </row>
    <row r="103" spans="4:27" s="12" customFormat="1" ht="12.75">
      <c r="D103" s="32"/>
      <c r="E103" s="32"/>
      <c r="F103" s="32"/>
      <c r="G103" s="32"/>
      <c r="H103" s="32"/>
      <c r="I103" s="206"/>
      <c r="J103" s="206"/>
      <c r="K103" s="148"/>
      <c r="O103" s="32"/>
      <c r="P103" s="32"/>
      <c r="Q103" s="32"/>
      <c r="R103" s="32"/>
      <c r="U103" s="200"/>
      <c r="V103" s="200"/>
      <c r="W103" s="200"/>
      <c r="X103" s="200"/>
      <c r="Y103" s="200"/>
      <c r="Z103" s="200"/>
      <c r="AA103" s="200"/>
    </row>
    <row r="104" spans="4:27" s="12" customFormat="1" ht="12.75">
      <c r="D104" s="32"/>
      <c r="E104" s="32"/>
      <c r="F104" s="32"/>
      <c r="G104" s="32"/>
      <c r="H104" s="32"/>
      <c r="I104" s="206"/>
      <c r="J104" s="206"/>
      <c r="K104" s="148"/>
      <c r="O104" s="32"/>
      <c r="P104" s="32"/>
      <c r="Q104" s="32"/>
      <c r="R104" s="32"/>
      <c r="U104" s="200"/>
      <c r="V104" s="200"/>
      <c r="W104" s="200"/>
      <c r="X104" s="200"/>
      <c r="Y104" s="200"/>
      <c r="Z104" s="200"/>
      <c r="AA104" s="200"/>
    </row>
    <row r="105" spans="4:27" s="12" customFormat="1" ht="12.75">
      <c r="D105" s="32"/>
      <c r="E105" s="32"/>
      <c r="F105" s="32"/>
      <c r="G105" s="32"/>
      <c r="H105" s="32"/>
      <c r="I105" s="206"/>
      <c r="J105" s="206"/>
      <c r="K105" s="148"/>
      <c r="O105" s="32"/>
      <c r="P105" s="32"/>
      <c r="Q105" s="32"/>
      <c r="R105" s="32"/>
      <c r="U105" s="200"/>
      <c r="V105" s="200"/>
      <c r="W105" s="200"/>
      <c r="X105" s="200"/>
      <c r="Y105" s="200"/>
      <c r="Z105" s="200"/>
      <c r="AA105" s="200"/>
    </row>
    <row r="106" spans="4:27" s="12" customFormat="1" ht="12.75">
      <c r="D106" s="32"/>
      <c r="E106" s="32"/>
      <c r="F106" s="32"/>
      <c r="G106" s="32"/>
      <c r="H106" s="32"/>
      <c r="I106" s="206"/>
      <c r="J106" s="206"/>
      <c r="K106" s="148"/>
      <c r="O106" s="32"/>
      <c r="P106" s="32"/>
      <c r="Q106" s="32"/>
      <c r="R106" s="32"/>
      <c r="U106" s="200"/>
      <c r="V106" s="200"/>
      <c r="W106" s="200"/>
      <c r="X106" s="200"/>
      <c r="Y106" s="200"/>
      <c r="Z106" s="200"/>
      <c r="AA106" s="200"/>
    </row>
    <row r="107" spans="4:27" s="12" customFormat="1" ht="12.75">
      <c r="D107" s="32"/>
      <c r="E107" s="32"/>
      <c r="F107" s="32"/>
      <c r="G107" s="32"/>
      <c r="H107" s="32"/>
      <c r="I107" s="206"/>
      <c r="J107" s="206"/>
      <c r="K107" s="148"/>
      <c r="O107" s="32"/>
      <c r="P107" s="32"/>
      <c r="Q107" s="32"/>
      <c r="R107" s="32"/>
      <c r="U107" s="200"/>
      <c r="V107" s="200"/>
      <c r="W107" s="200"/>
      <c r="X107" s="200"/>
      <c r="Y107" s="200"/>
      <c r="Z107" s="200"/>
      <c r="AA107" s="200"/>
    </row>
    <row r="108" spans="4:27" s="12" customFormat="1" ht="12.75">
      <c r="D108" s="32"/>
      <c r="E108" s="32"/>
      <c r="F108" s="32"/>
      <c r="G108" s="32"/>
      <c r="H108" s="32"/>
      <c r="I108" s="206"/>
      <c r="J108" s="206"/>
      <c r="K108" s="148"/>
      <c r="O108" s="32"/>
      <c r="P108" s="32"/>
      <c r="Q108" s="32"/>
      <c r="R108" s="32"/>
      <c r="U108" s="200"/>
      <c r="V108" s="200"/>
      <c r="W108" s="200"/>
      <c r="X108" s="200"/>
      <c r="Y108" s="200"/>
      <c r="Z108" s="200"/>
      <c r="AA108" s="200"/>
    </row>
    <row r="109" spans="4:27" s="12" customFormat="1" ht="12.75">
      <c r="D109" s="32"/>
      <c r="E109" s="32"/>
      <c r="F109" s="32"/>
      <c r="G109" s="32"/>
      <c r="H109" s="32"/>
      <c r="I109" s="206"/>
      <c r="J109" s="206"/>
      <c r="K109" s="148"/>
      <c r="O109" s="32"/>
      <c r="P109" s="32"/>
      <c r="Q109" s="32"/>
      <c r="R109" s="32"/>
      <c r="U109" s="200"/>
      <c r="V109" s="200"/>
      <c r="W109" s="200"/>
      <c r="X109" s="200"/>
      <c r="Y109" s="200"/>
      <c r="Z109" s="200"/>
      <c r="AA109" s="200"/>
    </row>
    <row r="110" spans="4:27" s="12" customFormat="1" ht="12.75">
      <c r="D110" s="32"/>
      <c r="E110" s="32"/>
      <c r="F110" s="32"/>
      <c r="G110" s="32"/>
      <c r="H110" s="32"/>
      <c r="I110" s="206"/>
      <c r="J110" s="206"/>
      <c r="K110" s="148"/>
      <c r="O110" s="32"/>
      <c r="P110" s="32"/>
      <c r="Q110" s="32"/>
      <c r="R110" s="32"/>
      <c r="U110" s="200"/>
      <c r="V110" s="200"/>
      <c r="W110" s="200"/>
      <c r="X110" s="200"/>
      <c r="Y110" s="200"/>
      <c r="Z110" s="200"/>
      <c r="AA110" s="200"/>
    </row>
    <row r="111" spans="4:27" s="12" customFormat="1" ht="12.75">
      <c r="D111" s="32"/>
      <c r="E111" s="32"/>
      <c r="F111" s="32"/>
      <c r="G111" s="32"/>
      <c r="H111" s="32"/>
      <c r="I111" s="206"/>
      <c r="J111" s="206"/>
      <c r="K111" s="148"/>
      <c r="O111" s="32"/>
      <c r="P111" s="32"/>
      <c r="Q111" s="32"/>
      <c r="R111" s="32"/>
      <c r="U111" s="200"/>
      <c r="V111" s="200"/>
      <c r="W111" s="200"/>
      <c r="X111" s="200"/>
      <c r="Y111" s="200"/>
      <c r="Z111" s="200"/>
      <c r="AA111" s="200"/>
    </row>
    <row r="112" spans="4:27" s="12" customFormat="1" ht="12.75">
      <c r="D112" s="32"/>
      <c r="E112" s="32"/>
      <c r="F112" s="32"/>
      <c r="G112" s="32"/>
      <c r="H112" s="32"/>
      <c r="I112" s="206"/>
      <c r="J112" s="206"/>
      <c r="K112" s="148"/>
      <c r="O112" s="32"/>
      <c r="P112" s="32"/>
      <c r="Q112" s="32"/>
      <c r="R112" s="32"/>
      <c r="U112" s="200"/>
      <c r="V112" s="200"/>
      <c r="W112" s="200"/>
      <c r="X112" s="200"/>
      <c r="Y112" s="200"/>
      <c r="Z112" s="200"/>
      <c r="AA112" s="200"/>
    </row>
    <row r="113" spans="4:27" s="12" customFormat="1" ht="12.75">
      <c r="D113" s="32"/>
      <c r="E113" s="32"/>
      <c r="F113" s="32"/>
      <c r="G113" s="32"/>
      <c r="H113" s="32"/>
      <c r="I113" s="206"/>
      <c r="J113" s="206"/>
      <c r="K113" s="148"/>
      <c r="O113" s="32"/>
      <c r="P113" s="32"/>
      <c r="Q113" s="32"/>
      <c r="R113" s="32"/>
      <c r="U113" s="200"/>
      <c r="V113" s="200"/>
      <c r="W113" s="200"/>
      <c r="X113" s="200"/>
      <c r="Y113" s="200"/>
      <c r="Z113" s="200"/>
      <c r="AA113" s="200"/>
    </row>
    <row r="114" spans="4:27" s="12" customFormat="1" ht="12.75">
      <c r="D114" s="32"/>
      <c r="E114" s="32"/>
      <c r="F114" s="32"/>
      <c r="G114" s="32"/>
      <c r="H114" s="32"/>
      <c r="I114" s="206"/>
      <c r="J114" s="206"/>
      <c r="K114" s="148"/>
      <c r="O114" s="32"/>
      <c r="P114" s="32"/>
      <c r="Q114" s="32"/>
      <c r="R114" s="32"/>
      <c r="U114" s="200"/>
      <c r="V114" s="200"/>
      <c r="W114" s="200"/>
      <c r="X114" s="200"/>
      <c r="Y114" s="200"/>
      <c r="Z114" s="200"/>
      <c r="AA114" s="200"/>
    </row>
    <row r="115" spans="4:27" s="12" customFormat="1" ht="12.75">
      <c r="D115" s="32"/>
      <c r="E115" s="32"/>
      <c r="F115" s="32"/>
      <c r="G115" s="32"/>
      <c r="H115" s="32"/>
      <c r="I115" s="206"/>
      <c r="J115" s="206"/>
      <c r="K115" s="148"/>
      <c r="O115" s="32"/>
      <c r="P115" s="32"/>
      <c r="Q115" s="32"/>
      <c r="R115" s="32"/>
      <c r="U115" s="200"/>
      <c r="V115" s="200"/>
      <c r="W115" s="200"/>
      <c r="X115" s="200"/>
      <c r="Y115" s="200"/>
      <c r="Z115" s="200"/>
      <c r="AA115" s="200"/>
    </row>
    <row r="116" spans="4:27" s="12" customFormat="1" ht="12.75">
      <c r="D116" s="32"/>
      <c r="E116" s="32"/>
      <c r="F116" s="32"/>
      <c r="G116" s="32"/>
      <c r="H116" s="32"/>
      <c r="I116" s="206"/>
      <c r="J116" s="206"/>
      <c r="K116" s="148"/>
      <c r="O116" s="32"/>
      <c r="P116" s="32"/>
      <c r="Q116" s="32"/>
      <c r="R116" s="32"/>
      <c r="U116" s="200"/>
      <c r="V116" s="200"/>
      <c r="W116" s="200"/>
      <c r="X116" s="200"/>
      <c r="Y116" s="200"/>
      <c r="Z116" s="200"/>
      <c r="AA116" s="200"/>
    </row>
    <row r="117" spans="4:27" s="12" customFormat="1" ht="12.75">
      <c r="D117" s="32"/>
      <c r="E117" s="32"/>
      <c r="F117" s="32"/>
      <c r="G117" s="32"/>
      <c r="H117" s="32"/>
      <c r="I117" s="206"/>
      <c r="J117" s="206"/>
      <c r="K117" s="148"/>
      <c r="O117" s="32"/>
      <c r="P117" s="32"/>
      <c r="Q117" s="32"/>
      <c r="R117" s="32"/>
      <c r="U117" s="200"/>
      <c r="V117" s="200"/>
      <c r="W117" s="200"/>
      <c r="X117" s="200"/>
      <c r="Y117" s="200"/>
      <c r="Z117" s="200"/>
      <c r="AA117" s="200"/>
    </row>
    <row r="118" spans="1:27" s="12" customFormat="1" ht="12.75">
      <c r="A118"/>
      <c r="B118"/>
      <c r="C118"/>
      <c r="D118"/>
      <c r="E118"/>
      <c r="F118"/>
      <c r="G118"/>
      <c r="H118"/>
      <c r="I118"/>
      <c r="J118" s="206"/>
      <c r="K118"/>
      <c r="L118"/>
      <c r="M118"/>
      <c r="N118"/>
      <c r="O118"/>
      <c r="P118"/>
      <c r="Q118"/>
      <c r="R118"/>
      <c r="S118"/>
      <c r="T118"/>
      <c r="U118" s="200"/>
      <c r="V118" s="200"/>
      <c r="W118" s="200"/>
      <c r="X118" s="200"/>
      <c r="Y118" s="200"/>
      <c r="Z118" s="200"/>
      <c r="AA118" s="200"/>
    </row>
  </sheetData>
  <sheetProtection/>
  <mergeCells count="3">
    <mergeCell ref="A1:E1"/>
    <mergeCell ref="A86:E86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R644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200" customWidth="1"/>
    <col min="11" max="96" width="9.140625" style="201" customWidth="1"/>
  </cols>
  <sheetData>
    <row r="1" spans="1:96" s="7" customFormat="1" ht="20.25" customHeight="1">
      <c r="A1" s="265" t="s">
        <v>126</v>
      </c>
      <c r="B1" s="265"/>
      <c r="C1" s="265"/>
      <c r="D1" s="265"/>
      <c r="E1" s="265"/>
      <c r="F1" s="265"/>
      <c r="G1" s="265"/>
      <c r="H1" s="270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2"/>
      <c r="Z1" s="202"/>
      <c r="AA1" s="202"/>
      <c r="AB1" s="202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</row>
    <row r="2" spans="1:96" s="7" customFormat="1" ht="12.75">
      <c r="A2" s="149" t="s">
        <v>125</v>
      </c>
      <c r="B2" s="65"/>
      <c r="C2" s="65"/>
      <c r="D2" s="65"/>
      <c r="E2" s="65"/>
      <c r="F2" s="65"/>
      <c r="G2" s="65"/>
      <c r="H2" s="65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2"/>
      <c r="Z2" s="202"/>
      <c r="AA2" s="202"/>
      <c r="AB2" s="202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</row>
    <row r="3" spans="1:96" s="7" customFormat="1" ht="43.5" customHeight="1">
      <c r="A3" s="66" t="s">
        <v>127</v>
      </c>
      <c r="B3" s="67">
        <v>2013</v>
      </c>
      <c r="C3" s="67">
        <v>2014</v>
      </c>
      <c r="D3" s="67">
        <v>2015</v>
      </c>
      <c r="E3" s="67">
        <v>2016</v>
      </c>
      <c r="F3" s="67">
        <v>2017</v>
      </c>
      <c r="G3" s="67" t="s">
        <v>242</v>
      </c>
      <c r="H3" s="67" t="s">
        <v>244</v>
      </c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2"/>
      <c r="Z3" s="202"/>
      <c r="AA3" s="202"/>
      <c r="AB3" s="202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</row>
    <row r="4" spans="1:96" s="7" customFormat="1" ht="12.75">
      <c r="A4" s="68" t="s">
        <v>67</v>
      </c>
      <c r="B4" s="69"/>
      <c r="C4" s="69"/>
      <c r="D4" s="70"/>
      <c r="E4" s="70"/>
      <c r="F4" s="70"/>
      <c r="G4" s="240">
        <v>0</v>
      </c>
      <c r="H4" s="240">
        <v>0</v>
      </c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2"/>
      <c r="Z4" s="202"/>
      <c r="AA4" s="202"/>
      <c r="AB4" s="202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</row>
    <row r="5" spans="1:96" s="7" customFormat="1" ht="12.75">
      <c r="A5" s="68" t="s">
        <v>68</v>
      </c>
      <c r="B5" s="71">
        <v>85519</v>
      </c>
      <c r="C5" s="71">
        <v>100225</v>
      </c>
      <c r="D5" s="69">
        <v>117701</v>
      </c>
      <c r="E5" s="69">
        <v>131670</v>
      </c>
      <c r="F5" s="69">
        <v>142286.76469245352</v>
      </c>
      <c r="G5" s="241">
        <v>133241.1427189486</v>
      </c>
      <c r="H5" s="241">
        <v>127680.98199823467</v>
      </c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2"/>
      <c r="Z5" s="202"/>
      <c r="AA5" s="202"/>
      <c r="AB5" s="202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</row>
    <row r="6" spans="1:96" s="7" customFormat="1" ht="12.75">
      <c r="A6" s="68" t="s">
        <v>69</v>
      </c>
      <c r="B6" s="72">
        <v>5740</v>
      </c>
      <c r="C6" s="72">
        <v>5718</v>
      </c>
      <c r="D6" s="71">
        <v>7503</v>
      </c>
      <c r="E6" s="71">
        <v>7861</v>
      </c>
      <c r="F6" s="71">
        <v>7088.98058659</v>
      </c>
      <c r="G6" s="241">
        <v>7376.33909302</v>
      </c>
      <c r="H6" s="241">
        <v>7399.38334945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2"/>
      <c r="Z6" s="202"/>
      <c r="AA6" s="202"/>
      <c r="AB6" s="202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</row>
    <row r="7" spans="1:96" s="7" customFormat="1" ht="12.75">
      <c r="A7" s="68" t="s">
        <v>70</v>
      </c>
      <c r="B7" s="73">
        <v>348894</v>
      </c>
      <c r="C7" s="73">
        <v>396211</v>
      </c>
      <c r="D7" s="72">
        <v>441493</v>
      </c>
      <c r="E7" s="72">
        <v>439860</v>
      </c>
      <c r="F7" s="72">
        <v>478360.4288258325</v>
      </c>
      <c r="G7" s="241">
        <v>489871.0645099969</v>
      </c>
      <c r="H7" s="241">
        <v>486386.8641229035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2"/>
      <c r="Z7" s="202"/>
      <c r="AA7" s="202"/>
      <c r="AB7" s="202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</row>
    <row r="8" spans="1:96" s="7" customFormat="1" ht="12.75">
      <c r="A8" s="68" t="s">
        <v>214</v>
      </c>
      <c r="B8" s="73">
        <v>12508</v>
      </c>
      <c r="C8" s="73">
        <v>20946</v>
      </c>
      <c r="D8" s="73">
        <v>20445</v>
      </c>
      <c r="E8" s="73">
        <v>21033</v>
      </c>
      <c r="F8" s="73">
        <v>28978.830572000003</v>
      </c>
      <c r="G8" s="241">
        <v>30488.419680000003</v>
      </c>
      <c r="H8" s="241">
        <v>30851.725401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2"/>
      <c r="Z8" s="202"/>
      <c r="AA8" s="202"/>
      <c r="AB8" s="202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</row>
    <row r="9" spans="1:96" s="7" customFormat="1" ht="12.75">
      <c r="A9" s="68" t="s">
        <v>71</v>
      </c>
      <c r="B9" s="74">
        <v>7636</v>
      </c>
      <c r="C9" s="74">
        <v>8927</v>
      </c>
      <c r="D9" s="73">
        <v>10589</v>
      </c>
      <c r="E9" s="73">
        <v>10876</v>
      </c>
      <c r="F9" s="73">
        <v>13538.134747</v>
      </c>
      <c r="G9" s="241">
        <v>13915.451409</v>
      </c>
      <c r="H9" s="241">
        <v>14131.764145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2"/>
      <c r="Z9" s="202"/>
      <c r="AA9" s="202"/>
      <c r="AB9" s="202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</row>
    <row r="10" spans="1:96" s="7" customFormat="1" ht="12.75">
      <c r="A10" s="68" t="s">
        <v>72</v>
      </c>
      <c r="B10" s="72">
        <v>46103</v>
      </c>
      <c r="C10" s="72">
        <v>40068</v>
      </c>
      <c r="D10" s="74">
        <v>39306</v>
      </c>
      <c r="E10" s="74">
        <v>41480</v>
      </c>
      <c r="F10" s="74">
        <v>50859.56671178</v>
      </c>
      <c r="G10" s="241">
        <v>50788.84691237</v>
      </c>
      <c r="H10" s="241">
        <v>51036.98030844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2"/>
      <c r="Z10" s="202"/>
      <c r="AA10" s="202"/>
      <c r="AB10" s="202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</row>
    <row r="11" spans="1:96" s="7" customFormat="1" ht="12.75">
      <c r="A11" s="68" t="s">
        <v>73</v>
      </c>
      <c r="B11" s="69">
        <v>9720</v>
      </c>
      <c r="C11" s="69">
        <v>8864</v>
      </c>
      <c r="D11" s="72">
        <v>10281</v>
      </c>
      <c r="E11" s="72">
        <v>12078</v>
      </c>
      <c r="F11" s="72">
        <v>13699.867329</v>
      </c>
      <c r="G11" s="241">
        <v>14026.248878</v>
      </c>
      <c r="H11" s="241">
        <v>14037.484552999998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2"/>
      <c r="Z11" s="202"/>
      <c r="AA11" s="202"/>
      <c r="AB11" s="202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</row>
    <row r="12" spans="1:96" s="7" customFormat="1" ht="12.75">
      <c r="A12" s="68" t="s">
        <v>74</v>
      </c>
      <c r="B12" s="72">
        <v>60042</v>
      </c>
      <c r="C12" s="72">
        <v>60582</v>
      </c>
      <c r="D12" s="71">
        <v>66985</v>
      </c>
      <c r="E12" s="71">
        <v>69797</v>
      </c>
      <c r="F12" s="71">
        <v>90530.87477680032</v>
      </c>
      <c r="G12" s="241">
        <v>87126.62048714091</v>
      </c>
      <c r="H12" s="241">
        <v>86987.0363405917</v>
      </c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2"/>
      <c r="Z12" s="202"/>
      <c r="AA12" s="202"/>
      <c r="AB12" s="202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</row>
    <row r="13" spans="1:96" s="7" customFormat="1" ht="12.75">
      <c r="A13" s="68" t="s">
        <v>145</v>
      </c>
      <c r="B13" s="71">
        <v>134297</v>
      </c>
      <c r="C13" s="71">
        <v>158092</v>
      </c>
      <c r="D13" s="72">
        <v>166384</v>
      </c>
      <c r="E13" s="72">
        <v>179616</v>
      </c>
      <c r="F13" s="72">
        <v>188288.277639</v>
      </c>
      <c r="G13" s="241">
        <v>188531.119223</v>
      </c>
      <c r="H13" s="241">
        <v>188929.652303</v>
      </c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2"/>
      <c r="Z13" s="202"/>
      <c r="AA13" s="202"/>
      <c r="AB13" s="202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</row>
    <row r="14" spans="1:96" s="7" customFormat="1" ht="12.75">
      <c r="A14" s="68" t="s">
        <v>119</v>
      </c>
      <c r="B14" s="71">
        <v>582138</v>
      </c>
      <c r="C14" s="71">
        <v>519487</v>
      </c>
      <c r="D14" s="71">
        <v>556253</v>
      </c>
      <c r="E14" s="71">
        <v>625417</v>
      </c>
      <c r="F14" s="71">
        <v>669263.7906750272</v>
      </c>
      <c r="G14" s="241">
        <v>680743.2880410611</v>
      </c>
      <c r="H14" s="241">
        <v>681715.3228414113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202"/>
      <c r="AA14" s="202"/>
      <c r="AB14" s="202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</row>
    <row r="15" spans="1:96" s="7" customFormat="1" ht="12.75">
      <c r="A15" s="68" t="s">
        <v>75</v>
      </c>
      <c r="B15" s="71">
        <v>47626</v>
      </c>
      <c r="C15" s="71">
        <v>43166</v>
      </c>
      <c r="D15" s="71">
        <v>50754</v>
      </c>
      <c r="E15" s="71">
        <v>54363</v>
      </c>
      <c r="F15" s="71">
        <v>60629.527097667895</v>
      </c>
      <c r="G15" s="241">
        <v>63122.729355518015</v>
      </c>
      <c r="H15" s="241">
        <v>62669.85159585236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2"/>
      <c r="Z15" s="202"/>
      <c r="AA15" s="202"/>
      <c r="AB15" s="202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</row>
    <row r="16" spans="1:96" s="7" customFormat="1" ht="12.75">
      <c r="A16" s="68" t="s">
        <v>182</v>
      </c>
      <c r="B16" s="71"/>
      <c r="C16" s="71">
        <v>305114</v>
      </c>
      <c r="D16" s="71">
        <v>319804</v>
      </c>
      <c r="E16" s="71">
        <v>329371</v>
      </c>
      <c r="F16" s="71">
        <v>329928.8732109</v>
      </c>
      <c r="G16" s="241">
        <v>314226.4808676</v>
      </c>
      <c r="H16" s="241">
        <v>312549.4793242</v>
      </c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2"/>
      <c r="Z16" s="202"/>
      <c r="AA16" s="202"/>
      <c r="AB16" s="202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</row>
    <row r="17" spans="1:96" s="7" customFormat="1" ht="12.75">
      <c r="A17" s="68" t="s">
        <v>209</v>
      </c>
      <c r="B17" s="71"/>
      <c r="C17" s="71"/>
      <c r="D17" s="71"/>
      <c r="E17" s="71">
        <v>857</v>
      </c>
      <c r="F17" s="71">
        <v>1431.9589975</v>
      </c>
      <c r="G17" s="241">
        <v>1562.17046012</v>
      </c>
      <c r="H17" s="241">
        <v>1574.16594286</v>
      </c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2"/>
      <c r="Z17" s="202"/>
      <c r="AA17" s="202"/>
      <c r="AB17" s="202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</row>
    <row r="18" spans="1:96" s="7" customFormat="1" ht="12.75">
      <c r="A18" s="68" t="s">
        <v>59</v>
      </c>
      <c r="B18" s="71">
        <v>45845</v>
      </c>
      <c r="C18" s="71">
        <v>46912</v>
      </c>
      <c r="D18" s="71">
        <v>45408</v>
      </c>
      <c r="E18" s="71">
        <v>49802</v>
      </c>
      <c r="F18" s="71">
        <v>55770.28626853089</v>
      </c>
      <c r="G18" s="241">
        <v>52939.93269967694</v>
      </c>
      <c r="H18" s="241">
        <v>52308.257571636794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2"/>
      <c r="Z18" s="202"/>
      <c r="AA18" s="202"/>
      <c r="AB18" s="202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</row>
    <row r="19" spans="1:96" s="7" customFormat="1" ht="12.75">
      <c r="A19" s="75"/>
      <c r="B19" s="76">
        <v>1386069</v>
      </c>
      <c r="C19" s="76">
        <v>1714312</v>
      </c>
      <c r="D19" s="76">
        <v>1852906</v>
      </c>
      <c r="E19" s="76">
        <v>1974085</v>
      </c>
      <c r="F19" s="76">
        <v>2130656.162130082</v>
      </c>
      <c r="G19" s="233">
        <f>SUM(G4:G18)</f>
        <v>2127959.854335453</v>
      </c>
      <c r="H19" s="233">
        <f>SUM(H4:H18)</f>
        <v>2118258.9497975805</v>
      </c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2"/>
      <c r="Z19" s="202"/>
      <c r="AA19" s="202"/>
      <c r="AB19" s="202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</row>
    <row r="20" s="201" customFormat="1" ht="12.75"/>
    <row r="21" spans="7:8" s="201" customFormat="1" ht="12.75">
      <c r="G21" s="252"/>
      <c r="H21" s="252"/>
    </row>
    <row r="22" s="201" customFormat="1" ht="12.75"/>
    <row r="23" s="201" customFormat="1" ht="12.75"/>
    <row r="24" s="201" customFormat="1" ht="12.75">
      <c r="G24" s="252"/>
    </row>
    <row r="25" s="201" customFormat="1" ht="12.75"/>
    <row r="26" s="201" customFormat="1" ht="12.75"/>
    <row r="27" s="201" customFormat="1" ht="12.75"/>
    <row r="28" s="201" customFormat="1" ht="12.75"/>
    <row r="29" s="201" customFormat="1" ht="12.75"/>
    <row r="30" s="201" customFormat="1" ht="12.75"/>
    <row r="31" s="201" customFormat="1" ht="12.75"/>
    <row r="32" s="201" customFormat="1" ht="12.75"/>
    <row r="33" s="201" customFormat="1" ht="12.75"/>
    <row r="34" s="201" customFormat="1" ht="12.75"/>
    <row r="35" s="201" customFormat="1" ht="12.75"/>
    <row r="36" s="201" customFormat="1" ht="12.75"/>
    <row r="37" s="201" customFormat="1" ht="12.75"/>
    <row r="38" s="201" customFormat="1" ht="12.75"/>
    <row r="39" s="201" customFormat="1" ht="12.75"/>
    <row r="40" s="201" customFormat="1" ht="12.75"/>
    <row r="41" s="201" customFormat="1" ht="12.75"/>
    <row r="42" s="201" customFormat="1" ht="12.75"/>
    <row r="43" s="201" customFormat="1" ht="12.75"/>
    <row r="44" s="201" customFormat="1" ht="12.75"/>
    <row r="45" s="201" customFormat="1" ht="12.75"/>
    <row r="46" s="201" customFormat="1" ht="12.75"/>
    <row r="47" s="201" customFormat="1" ht="12.75"/>
    <row r="48" s="201" customFormat="1" ht="12.75"/>
    <row r="49" s="201" customFormat="1" ht="12.75"/>
    <row r="50" s="201" customFormat="1" ht="12.75"/>
    <row r="51" s="201" customFormat="1" ht="12.75"/>
    <row r="52" s="201" customFormat="1" ht="12.75"/>
    <row r="53" s="201" customFormat="1" ht="12.75"/>
    <row r="54" s="201" customFormat="1" ht="12.75"/>
    <row r="55" s="201" customFormat="1" ht="12.75"/>
    <row r="56" s="201" customFormat="1" ht="12.75"/>
    <row r="57" s="201" customFormat="1" ht="12.75"/>
    <row r="58" s="201" customFormat="1" ht="12.75"/>
    <row r="59" s="201" customFormat="1" ht="12.75"/>
    <row r="60" s="201" customFormat="1" ht="12.75"/>
    <row r="61" spans="8:10" ht="12.75">
      <c r="H61"/>
      <c r="I61" s="201"/>
      <c r="J61" s="201"/>
    </row>
    <row r="62" spans="8:10" ht="12.75">
      <c r="H62"/>
      <c r="I62" s="201"/>
      <c r="J62" s="201"/>
    </row>
    <row r="63" spans="8:10" ht="12.75">
      <c r="H63"/>
      <c r="I63" s="201"/>
      <c r="J63" s="201"/>
    </row>
    <row r="64" spans="8:10" ht="12.75">
      <c r="H64"/>
      <c r="I64" s="201"/>
      <c r="J64" s="201"/>
    </row>
    <row r="65" spans="8:10" ht="12.75">
      <c r="H65"/>
      <c r="I65" s="201"/>
      <c r="J65" s="201"/>
    </row>
    <row r="66" spans="8:10" ht="12.75">
      <c r="H66"/>
      <c r="I66" s="201"/>
      <c r="J66" s="201"/>
    </row>
    <row r="67" spans="8:10" ht="12.75">
      <c r="H67"/>
      <c r="I67" s="201"/>
      <c r="J67" s="201"/>
    </row>
    <row r="68" spans="8:10" ht="12.75">
      <c r="H68"/>
      <c r="I68" s="201"/>
      <c r="J68" s="201"/>
    </row>
    <row r="69" spans="8:10" ht="12.75">
      <c r="H69"/>
      <c r="I69" s="201"/>
      <c r="J69" s="201"/>
    </row>
    <row r="70" spans="8:10" ht="12.75">
      <c r="H70"/>
      <c r="I70" s="201"/>
      <c r="J70" s="201"/>
    </row>
    <row r="71" spans="8:10" ht="12.75">
      <c r="H71"/>
      <c r="I71" s="201"/>
      <c r="J71" s="201"/>
    </row>
    <row r="72" spans="8:10" ht="12.75">
      <c r="H72"/>
      <c r="I72" s="201"/>
      <c r="J72" s="201"/>
    </row>
    <row r="73" spans="8:10" ht="12.75">
      <c r="H73"/>
      <c r="I73" s="201"/>
      <c r="J73" s="201"/>
    </row>
    <row r="74" spans="8:10" ht="12.75">
      <c r="H74"/>
      <c r="I74" s="201"/>
      <c r="J74" s="201"/>
    </row>
    <row r="75" spans="8:10" ht="12.75">
      <c r="H75"/>
      <c r="I75" s="201"/>
      <c r="J75" s="201"/>
    </row>
    <row r="76" spans="8:10" ht="12.75">
      <c r="H76"/>
      <c r="I76" s="201"/>
      <c r="J76" s="201"/>
    </row>
    <row r="77" spans="8:10" ht="12.75">
      <c r="H77"/>
      <c r="I77" s="201"/>
      <c r="J77" s="201"/>
    </row>
    <row r="78" spans="8:10" ht="12.75">
      <c r="H78"/>
      <c r="I78" s="201"/>
      <c r="J78" s="201"/>
    </row>
    <row r="79" spans="8:10" ht="12.75">
      <c r="H79"/>
      <c r="I79" s="201"/>
      <c r="J79" s="201"/>
    </row>
    <row r="80" spans="8:10" ht="12.75">
      <c r="H80"/>
      <c r="I80" s="201"/>
      <c r="J80" s="201"/>
    </row>
    <row r="81" spans="8:10" ht="12.75">
      <c r="H81"/>
      <c r="I81" s="201"/>
      <c r="J81" s="201"/>
    </row>
    <row r="82" spans="8:10" ht="12.75">
      <c r="H82"/>
      <c r="I82" s="201"/>
      <c r="J82" s="201"/>
    </row>
    <row r="83" spans="8:10" ht="12.75">
      <c r="H83"/>
      <c r="I83" s="201"/>
      <c r="J83" s="201"/>
    </row>
    <row r="84" spans="8:10" ht="12.75">
      <c r="H84"/>
      <c r="I84" s="201"/>
      <c r="J84" s="201"/>
    </row>
    <row r="85" spans="8:10" ht="12.75">
      <c r="H85"/>
      <c r="I85" s="201"/>
      <c r="J85" s="201"/>
    </row>
    <row r="86" spans="8:10" ht="12.75">
      <c r="H86"/>
      <c r="I86" s="201"/>
      <c r="J86" s="201"/>
    </row>
    <row r="87" spans="8:10" ht="12.75">
      <c r="H87"/>
      <c r="I87" s="201"/>
      <c r="J87" s="201"/>
    </row>
    <row r="88" spans="8:10" ht="12.75">
      <c r="H88"/>
      <c r="I88" s="201"/>
      <c r="J88" s="201"/>
    </row>
    <row r="89" spans="8:10" ht="12.75">
      <c r="H89"/>
      <c r="I89" s="201"/>
      <c r="J89" s="201"/>
    </row>
    <row r="90" spans="8:10" ht="12.75">
      <c r="H90"/>
      <c r="I90" s="201"/>
      <c r="J90" s="201"/>
    </row>
    <row r="91" spans="8:10" ht="12.75">
      <c r="H91"/>
      <c r="I91" s="201"/>
      <c r="J91" s="201"/>
    </row>
    <row r="92" spans="8:10" ht="12.75">
      <c r="H92"/>
      <c r="I92" s="201"/>
      <c r="J92" s="201"/>
    </row>
    <row r="93" spans="8:10" ht="12.75">
      <c r="H93"/>
      <c r="I93" s="201"/>
      <c r="J93" s="201"/>
    </row>
    <row r="94" spans="8:10" ht="12.75">
      <c r="H94"/>
      <c r="I94" s="201"/>
      <c r="J94" s="201"/>
    </row>
    <row r="95" spans="8:10" ht="12.75">
      <c r="H95"/>
      <c r="I95" s="201"/>
      <c r="J95" s="201"/>
    </row>
    <row r="96" spans="8:10" ht="12.75">
      <c r="H96"/>
      <c r="I96" s="201"/>
      <c r="J96" s="201"/>
    </row>
    <row r="97" spans="8:10" ht="12.75">
      <c r="H97"/>
      <c r="I97" s="201"/>
      <c r="J97" s="201"/>
    </row>
    <row r="98" spans="8:10" ht="12.75">
      <c r="H98"/>
      <c r="I98" s="201"/>
      <c r="J98" s="201"/>
    </row>
    <row r="99" spans="8:10" ht="12.75">
      <c r="H99"/>
      <c r="I99" s="201"/>
      <c r="J99" s="201"/>
    </row>
    <row r="100" spans="8:10" ht="12.75">
      <c r="H100"/>
      <c r="I100" s="201"/>
      <c r="J100" s="201"/>
    </row>
    <row r="101" spans="8:10" ht="12.75">
      <c r="H101"/>
      <c r="I101" s="201"/>
      <c r="J101" s="201"/>
    </row>
    <row r="102" spans="8:10" ht="12.75">
      <c r="H102"/>
      <c r="I102" s="201"/>
      <c r="J102" s="201"/>
    </row>
    <row r="103" spans="8:10" ht="12.75">
      <c r="H103"/>
      <c r="I103" s="201"/>
      <c r="J103" s="201"/>
    </row>
    <row r="104" spans="8:10" ht="12.75">
      <c r="H104"/>
      <c r="I104" s="201"/>
      <c r="J104" s="201"/>
    </row>
    <row r="105" spans="8:10" ht="12.75">
      <c r="H105"/>
      <c r="I105" s="201"/>
      <c r="J105" s="201"/>
    </row>
    <row r="106" spans="8:10" ht="12.75">
      <c r="H106"/>
      <c r="I106" s="201"/>
      <c r="J106" s="201"/>
    </row>
    <row r="107" spans="8:10" ht="12.75">
      <c r="H107"/>
      <c r="I107" s="201"/>
      <c r="J107" s="201"/>
    </row>
    <row r="108" spans="8:10" ht="12.75">
      <c r="H108"/>
      <c r="I108" s="201"/>
      <c r="J108" s="201"/>
    </row>
    <row r="109" spans="8:10" ht="12.75">
      <c r="H109"/>
      <c r="I109" s="201"/>
      <c r="J109" s="201"/>
    </row>
    <row r="110" spans="8:10" ht="12.75">
      <c r="H110"/>
      <c r="I110" s="201"/>
      <c r="J110" s="201"/>
    </row>
    <row r="111" spans="8:10" ht="12.75">
      <c r="H111"/>
      <c r="I111" s="201"/>
      <c r="J111" s="201"/>
    </row>
    <row r="112" spans="8:10" ht="12.75">
      <c r="H112"/>
      <c r="I112" s="201"/>
      <c r="J112" s="201"/>
    </row>
    <row r="113" spans="8:10" ht="12.75">
      <c r="H113"/>
      <c r="I113" s="201"/>
      <c r="J113" s="201"/>
    </row>
    <row r="114" spans="8:10" ht="12.75">
      <c r="H114"/>
      <c r="I114" s="201"/>
      <c r="J114" s="201"/>
    </row>
    <row r="115" spans="8:10" ht="12.75">
      <c r="H115"/>
      <c r="I115" s="201"/>
      <c r="J115" s="201"/>
    </row>
    <row r="116" spans="8:10" ht="12.75">
      <c r="H116"/>
      <c r="I116" s="201"/>
      <c r="J116" s="201"/>
    </row>
    <row r="117" spans="8:10" ht="12.75">
      <c r="H117"/>
      <c r="I117" s="201"/>
      <c r="J117" s="201"/>
    </row>
    <row r="118" spans="8:10" ht="12.75">
      <c r="H118"/>
      <c r="I118" s="201"/>
      <c r="J118" s="201"/>
    </row>
    <row r="119" spans="8:10" ht="12.75">
      <c r="H119"/>
      <c r="I119" s="201"/>
      <c r="J119" s="201"/>
    </row>
    <row r="120" spans="8:10" ht="12.75">
      <c r="H120"/>
      <c r="I120" s="201"/>
      <c r="J120" s="201"/>
    </row>
    <row r="121" spans="8:10" ht="12.75">
      <c r="H121"/>
      <c r="I121" s="201"/>
      <c r="J121" s="201"/>
    </row>
    <row r="122" spans="8:10" ht="12.75">
      <c r="H122"/>
      <c r="I122" s="201"/>
      <c r="J122" s="201"/>
    </row>
    <row r="123" spans="8:10" ht="12.75">
      <c r="H123"/>
      <c r="I123" s="201"/>
      <c r="J123" s="201"/>
    </row>
    <row r="124" spans="8:10" ht="12.75">
      <c r="H124"/>
      <c r="I124" s="201"/>
      <c r="J124" s="201"/>
    </row>
    <row r="125" spans="8:10" ht="12.75">
      <c r="H125"/>
      <c r="I125" s="201"/>
      <c r="J125" s="201"/>
    </row>
    <row r="126" spans="8:10" ht="12.75">
      <c r="H126"/>
      <c r="I126" s="201"/>
      <c r="J126" s="201"/>
    </row>
    <row r="127" spans="8:10" ht="12.75">
      <c r="H127"/>
      <c r="I127" s="201"/>
      <c r="J127" s="201"/>
    </row>
    <row r="128" spans="8:10" ht="12.75">
      <c r="H128"/>
      <c r="I128" s="201"/>
      <c r="J128" s="201"/>
    </row>
    <row r="129" spans="8:10" ht="12.75">
      <c r="H129"/>
      <c r="I129" s="201"/>
      <c r="J129" s="201"/>
    </row>
    <row r="130" spans="8:10" ht="12.75">
      <c r="H130"/>
      <c r="I130" s="201"/>
      <c r="J130" s="201"/>
    </row>
    <row r="131" spans="8:10" ht="12.75">
      <c r="H131"/>
      <c r="I131" s="201"/>
      <c r="J131" s="201"/>
    </row>
    <row r="132" spans="8:10" ht="12.75">
      <c r="H132"/>
      <c r="I132" s="201"/>
      <c r="J132" s="201"/>
    </row>
    <row r="133" spans="8:10" ht="12.75">
      <c r="H133"/>
      <c r="I133" s="201"/>
      <c r="J133" s="201"/>
    </row>
    <row r="134" spans="8:10" ht="12.75">
      <c r="H134"/>
      <c r="I134" s="201"/>
      <c r="J134" s="201"/>
    </row>
    <row r="135" spans="8:10" ht="12.75">
      <c r="H135"/>
      <c r="I135" s="201"/>
      <c r="J135" s="201"/>
    </row>
    <row r="136" spans="8:10" ht="12.75">
      <c r="H136"/>
      <c r="I136" s="201"/>
      <c r="J136" s="201"/>
    </row>
    <row r="137" spans="8:10" ht="12.75">
      <c r="H137"/>
      <c r="I137" s="201"/>
      <c r="J137" s="201"/>
    </row>
    <row r="138" spans="8:10" ht="12.75">
      <c r="H138"/>
      <c r="I138" s="201"/>
      <c r="J138" s="201"/>
    </row>
    <row r="139" spans="8:10" ht="12.75">
      <c r="H139"/>
      <c r="I139" s="201"/>
      <c r="J139" s="201"/>
    </row>
    <row r="140" spans="8:10" ht="12.75">
      <c r="H140"/>
      <c r="I140" s="201"/>
      <c r="J140" s="201"/>
    </row>
    <row r="141" spans="8:10" ht="12.75">
      <c r="H141"/>
      <c r="I141" s="201"/>
      <c r="J141" s="201"/>
    </row>
    <row r="142" spans="8:10" ht="12.75">
      <c r="H142"/>
      <c r="I142" s="201"/>
      <c r="J142" s="201"/>
    </row>
    <row r="143" spans="8:10" ht="12.75">
      <c r="H143"/>
      <c r="I143" s="201"/>
      <c r="J143" s="201"/>
    </row>
    <row r="144" spans="8:10" ht="12.75">
      <c r="H144"/>
      <c r="I144" s="201"/>
      <c r="J144" s="201"/>
    </row>
    <row r="145" spans="8:10" ht="12.75">
      <c r="H145"/>
      <c r="I145" s="201"/>
      <c r="J145" s="201"/>
    </row>
    <row r="146" spans="8:10" ht="12.75">
      <c r="H146"/>
      <c r="I146" s="201"/>
      <c r="J146" s="201"/>
    </row>
    <row r="147" spans="8:10" ht="12.75">
      <c r="H147"/>
      <c r="I147" s="201"/>
      <c r="J147" s="201"/>
    </row>
    <row r="148" spans="8:10" ht="12.75">
      <c r="H148"/>
      <c r="I148" s="201"/>
      <c r="J148" s="201"/>
    </row>
    <row r="149" spans="8:10" ht="12.75">
      <c r="H149"/>
      <c r="I149" s="201"/>
      <c r="J149" s="201"/>
    </row>
    <row r="150" spans="8:10" ht="12.75">
      <c r="H150"/>
      <c r="I150" s="201"/>
      <c r="J150" s="201"/>
    </row>
    <row r="151" spans="8:10" ht="12.75">
      <c r="H151"/>
      <c r="I151" s="201"/>
      <c r="J151" s="201"/>
    </row>
    <row r="152" spans="8:10" ht="12.75">
      <c r="H152"/>
      <c r="I152" s="201"/>
      <c r="J152" s="201"/>
    </row>
    <row r="153" spans="8:10" ht="12.75">
      <c r="H153"/>
      <c r="I153" s="201"/>
      <c r="J153" s="201"/>
    </row>
    <row r="154" spans="8:10" ht="12.75">
      <c r="H154"/>
      <c r="I154" s="201"/>
      <c r="J154" s="201"/>
    </row>
    <row r="155" spans="8:10" ht="12.75">
      <c r="H155"/>
      <c r="I155" s="201"/>
      <c r="J155" s="201"/>
    </row>
    <row r="156" spans="8:10" ht="12.75">
      <c r="H156"/>
      <c r="I156" s="201"/>
      <c r="J156" s="201"/>
    </row>
    <row r="157" spans="8:10" ht="12.75">
      <c r="H157"/>
      <c r="I157" s="201"/>
      <c r="J157" s="201"/>
    </row>
    <row r="158" spans="8:10" ht="12.75">
      <c r="H158"/>
      <c r="I158" s="201"/>
      <c r="J158" s="201"/>
    </row>
    <row r="159" spans="8:10" ht="12.75">
      <c r="H159"/>
      <c r="I159" s="201"/>
      <c r="J159" s="201"/>
    </row>
    <row r="160" spans="8:10" ht="12.75">
      <c r="H160"/>
      <c r="I160" s="201"/>
      <c r="J160" s="201"/>
    </row>
    <row r="161" spans="8:10" ht="12.75">
      <c r="H161"/>
      <c r="I161" s="201"/>
      <c r="J161" s="201"/>
    </row>
    <row r="162" spans="8:10" ht="12.75">
      <c r="H162"/>
      <c r="I162" s="201"/>
      <c r="J162" s="201"/>
    </row>
    <row r="163" spans="8:10" ht="12.75">
      <c r="H163"/>
      <c r="I163" s="201"/>
      <c r="J163" s="201"/>
    </row>
    <row r="164" spans="8:10" ht="12.75">
      <c r="H164"/>
      <c r="I164" s="201"/>
      <c r="J164" s="201"/>
    </row>
    <row r="165" spans="8:10" ht="12.75">
      <c r="H165"/>
      <c r="I165" s="201"/>
      <c r="J165" s="201"/>
    </row>
    <row r="166" spans="8:10" ht="12.75">
      <c r="H166"/>
      <c r="I166" s="201"/>
      <c r="J166" s="201"/>
    </row>
    <row r="167" spans="8:10" ht="12.75">
      <c r="H167"/>
      <c r="I167" s="201"/>
      <c r="J167" s="201"/>
    </row>
    <row r="168" spans="8:10" ht="12.75">
      <c r="H168"/>
      <c r="I168" s="201"/>
      <c r="J168" s="201"/>
    </row>
    <row r="169" spans="8:10" ht="12.75">
      <c r="H169"/>
      <c r="I169" s="201"/>
      <c r="J169" s="201"/>
    </row>
    <row r="170" spans="8:10" ht="12.75">
      <c r="H170"/>
      <c r="I170" s="201"/>
      <c r="J170" s="201"/>
    </row>
    <row r="171" spans="8:10" ht="12.75">
      <c r="H171"/>
      <c r="I171" s="201"/>
      <c r="J171" s="201"/>
    </row>
    <row r="172" spans="8:10" ht="12.75">
      <c r="H172"/>
      <c r="I172" s="201"/>
      <c r="J172" s="201"/>
    </row>
    <row r="173" spans="8:10" ht="12.75">
      <c r="H173"/>
      <c r="I173" s="201"/>
      <c r="J173" s="201"/>
    </row>
    <row r="174" spans="8:10" ht="12.75">
      <c r="H174"/>
      <c r="I174" s="201"/>
      <c r="J174" s="201"/>
    </row>
    <row r="175" spans="8:10" ht="12.75">
      <c r="H175"/>
      <c r="I175" s="201"/>
      <c r="J175" s="201"/>
    </row>
    <row r="176" spans="8:10" ht="12.75">
      <c r="H176"/>
      <c r="I176" s="201"/>
      <c r="J176" s="201"/>
    </row>
    <row r="177" spans="8:10" ht="12.75">
      <c r="H177"/>
      <c r="I177" s="201"/>
      <c r="J177" s="201"/>
    </row>
    <row r="178" spans="8:10" ht="12.75">
      <c r="H178"/>
      <c r="I178" s="201"/>
      <c r="J178" s="201"/>
    </row>
    <row r="179" spans="8:10" ht="12.75">
      <c r="H179"/>
      <c r="I179" s="201"/>
      <c r="J179" s="201"/>
    </row>
    <row r="180" spans="8:10" ht="12.75">
      <c r="H180"/>
      <c r="I180" s="201"/>
      <c r="J180" s="201"/>
    </row>
    <row r="181" spans="8:10" ht="12.75">
      <c r="H181"/>
      <c r="I181" s="201"/>
      <c r="J181" s="201"/>
    </row>
    <row r="182" spans="8:10" ht="12.75">
      <c r="H182"/>
      <c r="I182" s="201"/>
      <c r="J182" s="201"/>
    </row>
    <row r="183" spans="8:10" ht="12.75">
      <c r="H183"/>
      <c r="I183" s="201"/>
      <c r="J183" s="201"/>
    </row>
    <row r="184" spans="8:10" ht="12.75">
      <c r="H184"/>
      <c r="I184" s="201"/>
      <c r="J184" s="201"/>
    </row>
    <row r="185" spans="8:10" ht="12.75">
      <c r="H185"/>
      <c r="I185" s="201"/>
      <c r="J185" s="201"/>
    </row>
    <row r="186" spans="8:10" ht="12.75">
      <c r="H186"/>
      <c r="I186" s="201"/>
      <c r="J186" s="201"/>
    </row>
    <row r="187" spans="8:10" ht="12.75">
      <c r="H187"/>
      <c r="I187" s="201"/>
      <c r="J187" s="201"/>
    </row>
    <row r="188" spans="8:10" ht="12.75">
      <c r="H188"/>
      <c r="I188" s="201"/>
      <c r="J188" s="201"/>
    </row>
    <row r="189" spans="8:10" ht="12.75">
      <c r="H189"/>
      <c r="I189" s="201"/>
      <c r="J189" s="201"/>
    </row>
    <row r="190" spans="8:10" ht="12.75">
      <c r="H190"/>
      <c r="I190" s="201"/>
      <c r="J190" s="201"/>
    </row>
    <row r="191" spans="8:10" ht="12.75">
      <c r="H191"/>
      <c r="I191" s="201"/>
      <c r="J191" s="201"/>
    </row>
    <row r="192" spans="8:10" ht="12.75">
      <c r="H192"/>
      <c r="I192" s="201"/>
      <c r="J192" s="201"/>
    </row>
    <row r="193" spans="8:10" ht="12.75">
      <c r="H193"/>
      <c r="I193" s="201"/>
      <c r="J193" s="201"/>
    </row>
    <row r="194" spans="8:10" ht="12.75">
      <c r="H194"/>
      <c r="I194" s="201"/>
      <c r="J194" s="201"/>
    </row>
    <row r="195" spans="8:10" ht="12.75">
      <c r="H195"/>
      <c r="I195" s="201"/>
      <c r="J195" s="201"/>
    </row>
    <row r="196" spans="8:10" ht="12.75">
      <c r="H196"/>
      <c r="I196" s="201"/>
      <c r="J196" s="201"/>
    </row>
    <row r="197" spans="8:10" ht="12.75">
      <c r="H197"/>
      <c r="I197" s="201"/>
      <c r="J197" s="201"/>
    </row>
    <row r="198" spans="8:10" ht="12.75">
      <c r="H198"/>
      <c r="I198" s="201"/>
      <c r="J198" s="201"/>
    </row>
    <row r="199" spans="8:10" ht="12.75">
      <c r="H199"/>
      <c r="I199" s="201"/>
      <c r="J199" s="201"/>
    </row>
    <row r="200" spans="8:10" ht="12.75">
      <c r="H200"/>
      <c r="I200" s="201"/>
      <c r="J200" s="201"/>
    </row>
    <row r="201" spans="8:10" ht="12.75">
      <c r="H201"/>
      <c r="I201" s="201"/>
      <c r="J201" s="201"/>
    </row>
    <row r="202" spans="8:10" ht="12.75">
      <c r="H202"/>
      <c r="I202" s="201"/>
      <c r="J202" s="201"/>
    </row>
    <row r="203" spans="8:10" ht="12.75">
      <c r="H203"/>
      <c r="I203" s="201"/>
      <c r="J203" s="201"/>
    </row>
    <row r="204" spans="8:10" ht="12.75">
      <c r="H204"/>
      <c r="I204" s="201"/>
      <c r="J204" s="201"/>
    </row>
    <row r="205" spans="8:10" ht="12.75">
      <c r="H205"/>
      <c r="I205" s="201"/>
      <c r="J205" s="201"/>
    </row>
    <row r="206" spans="8:10" ht="12.75">
      <c r="H206"/>
      <c r="I206" s="201"/>
      <c r="J206" s="201"/>
    </row>
    <row r="207" spans="8:10" ht="12.75">
      <c r="H207"/>
      <c r="I207" s="201"/>
      <c r="J207" s="201"/>
    </row>
    <row r="208" spans="8:10" ht="12.75">
      <c r="H208"/>
      <c r="I208" s="201"/>
      <c r="J208" s="201"/>
    </row>
    <row r="209" spans="8:10" ht="12.75">
      <c r="H209"/>
      <c r="I209" s="201"/>
      <c r="J209" s="201"/>
    </row>
    <row r="210" spans="8:10" ht="12.75">
      <c r="H210"/>
      <c r="I210" s="201"/>
      <c r="J210" s="201"/>
    </row>
    <row r="211" spans="8:10" ht="12.75">
      <c r="H211"/>
      <c r="I211" s="201"/>
      <c r="J211" s="201"/>
    </row>
    <row r="212" spans="8:10" ht="12.75">
      <c r="H212"/>
      <c r="I212" s="201"/>
      <c r="J212" s="201"/>
    </row>
    <row r="213" spans="8:10" ht="12.75">
      <c r="H213"/>
      <c r="I213" s="201"/>
      <c r="J213" s="201"/>
    </row>
    <row r="214" spans="8:10" ht="12.75">
      <c r="H214"/>
      <c r="I214" s="201"/>
      <c r="J214" s="201"/>
    </row>
    <row r="215" spans="8:10" ht="12.75">
      <c r="H215"/>
      <c r="I215" s="201"/>
      <c r="J215" s="201"/>
    </row>
    <row r="216" spans="8:10" ht="12.75">
      <c r="H216"/>
      <c r="I216" s="201"/>
      <c r="J216" s="201"/>
    </row>
    <row r="217" spans="8:10" ht="12.75">
      <c r="H217"/>
      <c r="I217" s="201"/>
      <c r="J217" s="201"/>
    </row>
    <row r="218" spans="8:10" ht="12.75">
      <c r="H218"/>
      <c r="I218" s="201"/>
      <c r="J218" s="201"/>
    </row>
    <row r="219" spans="8:10" ht="12.75">
      <c r="H219"/>
      <c r="I219" s="201"/>
      <c r="J219" s="201"/>
    </row>
    <row r="220" spans="8:10" ht="12.75">
      <c r="H220"/>
      <c r="I220" s="201"/>
      <c r="J220" s="201"/>
    </row>
    <row r="221" spans="8:10" ht="12.75">
      <c r="H221"/>
      <c r="I221" s="201"/>
      <c r="J221" s="201"/>
    </row>
    <row r="222" spans="8:10" ht="12.75">
      <c r="H222"/>
      <c r="I222" s="201"/>
      <c r="J222" s="201"/>
    </row>
    <row r="223" spans="8:10" ht="12.75">
      <c r="H223"/>
      <c r="I223" s="201"/>
      <c r="J223" s="201"/>
    </row>
    <row r="224" spans="8:10" ht="12.75">
      <c r="H224"/>
      <c r="I224" s="201"/>
      <c r="J224" s="201"/>
    </row>
    <row r="225" spans="8:10" ht="12.75">
      <c r="H225"/>
      <c r="I225" s="201"/>
      <c r="J225" s="201"/>
    </row>
    <row r="226" spans="8:10" ht="12.75">
      <c r="H226"/>
      <c r="I226" s="201"/>
      <c r="J226" s="201"/>
    </row>
    <row r="227" spans="8:10" ht="12.75">
      <c r="H227"/>
      <c r="I227" s="201"/>
      <c r="J227" s="201"/>
    </row>
    <row r="228" spans="8:10" ht="12.75">
      <c r="H228"/>
      <c r="I228" s="201"/>
      <c r="J228" s="201"/>
    </row>
    <row r="229" spans="8:10" ht="12.75">
      <c r="H229"/>
      <c r="I229" s="201"/>
      <c r="J229" s="201"/>
    </row>
    <row r="230" spans="8:10" ht="12.75">
      <c r="H230"/>
      <c r="I230" s="201"/>
      <c r="J230" s="201"/>
    </row>
    <row r="231" spans="8:10" ht="12.75">
      <c r="H231"/>
      <c r="I231" s="201"/>
      <c r="J231" s="201"/>
    </row>
    <row r="232" spans="8:10" ht="12.75">
      <c r="H232"/>
      <c r="I232" s="201"/>
      <c r="J232" s="201"/>
    </row>
    <row r="233" spans="8:10" ht="12.75">
      <c r="H233"/>
      <c r="I233" s="201"/>
      <c r="J233" s="201"/>
    </row>
    <row r="234" spans="8:10" ht="12.75">
      <c r="H234"/>
      <c r="I234" s="201"/>
      <c r="J234" s="201"/>
    </row>
    <row r="235" spans="8:10" ht="12.75">
      <c r="H235"/>
      <c r="I235" s="201"/>
      <c r="J235" s="201"/>
    </row>
    <row r="236" spans="8:10" ht="12.75">
      <c r="H236"/>
      <c r="I236" s="201"/>
      <c r="J236" s="201"/>
    </row>
    <row r="237" spans="8:10" ht="12.75">
      <c r="H237"/>
      <c r="I237" s="201"/>
      <c r="J237" s="201"/>
    </row>
    <row r="238" spans="8:10" ht="12.75">
      <c r="H238"/>
      <c r="I238" s="201"/>
      <c r="J238" s="201"/>
    </row>
    <row r="239" spans="8:10" ht="12.75">
      <c r="H239"/>
      <c r="I239" s="201"/>
      <c r="J239" s="201"/>
    </row>
    <row r="240" spans="8:10" ht="12.75">
      <c r="H240"/>
      <c r="I240" s="201"/>
      <c r="J240" s="201"/>
    </row>
    <row r="241" spans="8:10" ht="12.75">
      <c r="H241"/>
      <c r="I241" s="201"/>
      <c r="J241" s="201"/>
    </row>
    <row r="242" spans="8:10" ht="12.75">
      <c r="H242"/>
      <c r="I242" s="201"/>
      <c r="J242" s="201"/>
    </row>
    <row r="243" spans="8:10" ht="12.75">
      <c r="H243"/>
      <c r="I243" s="201"/>
      <c r="J243" s="201"/>
    </row>
    <row r="244" spans="8:10" ht="12.75">
      <c r="H244"/>
      <c r="I244" s="201"/>
      <c r="J244" s="201"/>
    </row>
    <row r="245" spans="8:10" ht="12.75">
      <c r="H245"/>
      <c r="I245" s="201"/>
      <c r="J245" s="201"/>
    </row>
    <row r="246" spans="8:10" ht="12.75">
      <c r="H246"/>
      <c r="I246" s="201"/>
      <c r="J246" s="201"/>
    </row>
    <row r="247" spans="8:10" ht="12.75">
      <c r="H247"/>
      <c r="I247" s="201"/>
      <c r="J247" s="201"/>
    </row>
    <row r="248" spans="8:10" ht="12.75">
      <c r="H248"/>
      <c r="I248" s="201"/>
      <c r="J248" s="201"/>
    </row>
    <row r="249" spans="8:10" ht="12.75">
      <c r="H249"/>
      <c r="I249" s="201"/>
      <c r="J249" s="201"/>
    </row>
    <row r="250" spans="8:10" ht="12.75">
      <c r="H250"/>
      <c r="I250" s="201"/>
      <c r="J250" s="201"/>
    </row>
    <row r="251" spans="8:10" ht="12.75">
      <c r="H251"/>
      <c r="I251" s="201"/>
      <c r="J251" s="201"/>
    </row>
    <row r="252" spans="8:10" ht="12.75">
      <c r="H252"/>
      <c r="I252" s="201"/>
      <c r="J252" s="201"/>
    </row>
    <row r="253" spans="8:10" ht="12.75">
      <c r="H253"/>
      <c r="I253" s="201"/>
      <c r="J253" s="201"/>
    </row>
    <row r="254" spans="8:10" ht="12.75">
      <c r="H254"/>
      <c r="I254" s="201"/>
      <c r="J254" s="201"/>
    </row>
    <row r="255" spans="8:10" ht="12.75">
      <c r="H255"/>
      <c r="I255" s="201"/>
      <c r="J255" s="201"/>
    </row>
    <row r="256" spans="8:10" ht="12.75">
      <c r="H256"/>
      <c r="I256" s="201"/>
      <c r="J256" s="201"/>
    </row>
    <row r="257" spans="8:10" ht="12.75">
      <c r="H257"/>
      <c r="I257" s="201"/>
      <c r="J257" s="201"/>
    </row>
    <row r="258" spans="8:10" ht="12.75">
      <c r="H258"/>
      <c r="I258" s="201"/>
      <c r="J258" s="201"/>
    </row>
    <row r="259" spans="8:10" ht="12.75">
      <c r="H259"/>
      <c r="I259" s="201"/>
      <c r="J259" s="201"/>
    </row>
    <row r="260" spans="8:10" ht="12.75">
      <c r="H260"/>
      <c r="I260" s="201"/>
      <c r="J260" s="201"/>
    </row>
    <row r="261" spans="8:10" ht="12.75">
      <c r="H261"/>
      <c r="I261" s="201"/>
      <c r="J261" s="201"/>
    </row>
    <row r="262" spans="8:10" ht="12.75">
      <c r="H262"/>
      <c r="I262" s="201"/>
      <c r="J262" s="201"/>
    </row>
    <row r="263" spans="8:10" ht="12.75">
      <c r="H263"/>
      <c r="I263" s="201"/>
      <c r="J263" s="201"/>
    </row>
    <row r="264" spans="8:10" ht="12.75">
      <c r="H264"/>
      <c r="I264" s="201"/>
      <c r="J264" s="201"/>
    </row>
    <row r="265" spans="8:10" ht="12.75">
      <c r="H265"/>
      <c r="I265" s="201"/>
      <c r="J265" s="201"/>
    </row>
    <row r="266" spans="8:10" ht="12.75">
      <c r="H266"/>
      <c r="I266" s="201"/>
      <c r="J266" s="201"/>
    </row>
    <row r="267" spans="8:10" ht="12.75">
      <c r="H267"/>
      <c r="I267" s="201"/>
      <c r="J267" s="201"/>
    </row>
    <row r="268" spans="8:10" ht="12.75">
      <c r="H268"/>
      <c r="I268" s="201"/>
      <c r="J268" s="201"/>
    </row>
    <row r="269" spans="8:10" ht="12.75">
      <c r="H269"/>
      <c r="I269" s="201"/>
      <c r="J269" s="201"/>
    </row>
    <row r="270" spans="8:10" ht="12.75">
      <c r="H270"/>
      <c r="I270" s="201"/>
      <c r="J270" s="201"/>
    </row>
    <row r="271" spans="8:10" ht="12.75">
      <c r="H271"/>
      <c r="I271" s="201"/>
      <c r="J271" s="201"/>
    </row>
    <row r="272" spans="8:10" ht="12.75">
      <c r="H272"/>
      <c r="I272" s="201"/>
      <c r="J272" s="201"/>
    </row>
    <row r="273" spans="8:10" ht="12.75">
      <c r="H273"/>
      <c r="I273" s="201"/>
      <c r="J273" s="201"/>
    </row>
    <row r="274" spans="8:10" ht="12.75">
      <c r="H274"/>
      <c r="I274" s="201"/>
      <c r="J274" s="201"/>
    </row>
    <row r="275" spans="8:10" ht="12.75">
      <c r="H275"/>
      <c r="I275" s="201"/>
      <c r="J275" s="201"/>
    </row>
    <row r="276" spans="8:10" ht="12.75">
      <c r="H276"/>
      <c r="I276" s="201"/>
      <c r="J276" s="201"/>
    </row>
    <row r="277" spans="8:10" ht="12.75">
      <c r="H277"/>
      <c r="I277" s="201"/>
      <c r="J277" s="201"/>
    </row>
    <row r="278" spans="8:10" ht="12.75">
      <c r="H278"/>
      <c r="I278" s="201"/>
      <c r="J278" s="201"/>
    </row>
    <row r="279" spans="8:10" ht="12.75">
      <c r="H279"/>
      <c r="I279" s="201"/>
      <c r="J279" s="201"/>
    </row>
    <row r="280" spans="8:10" ht="12.75">
      <c r="H280"/>
      <c r="I280" s="201"/>
      <c r="J280" s="201"/>
    </row>
    <row r="281" spans="8:10" ht="12.75">
      <c r="H281"/>
      <c r="I281" s="201"/>
      <c r="J281" s="201"/>
    </row>
    <row r="282" spans="8:10" ht="12.75">
      <c r="H282"/>
      <c r="I282" s="201"/>
      <c r="J282" s="201"/>
    </row>
    <row r="283" spans="8:10" ht="12.75">
      <c r="H283"/>
      <c r="I283" s="201"/>
      <c r="J283" s="201"/>
    </row>
    <row r="284" spans="8:10" ht="12.75">
      <c r="H284"/>
      <c r="I284" s="201"/>
      <c r="J284" s="201"/>
    </row>
    <row r="285" spans="8:10" ht="12.75">
      <c r="H285"/>
      <c r="I285" s="201"/>
      <c r="J285" s="201"/>
    </row>
    <row r="286" spans="8:10" ht="12.75">
      <c r="H286"/>
      <c r="I286" s="201"/>
      <c r="J286" s="201"/>
    </row>
    <row r="287" spans="8:10" ht="12.75">
      <c r="H287"/>
      <c r="I287" s="201"/>
      <c r="J287" s="201"/>
    </row>
    <row r="288" spans="8:10" ht="12.75">
      <c r="H288"/>
      <c r="I288" s="201"/>
      <c r="J288" s="201"/>
    </row>
    <row r="289" spans="8:10" ht="12.75">
      <c r="H289"/>
      <c r="I289" s="201"/>
      <c r="J289" s="201"/>
    </row>
    <row r="290" spans="8:10" ht="12.75">
      <c r="H290"/>
      <c r="I290" s="201"/>
      <c r="J290" s="201"/>
    </row>
    <row r="291" spans="8:10" ht="12.75">
      <c r="H291"/>
      <c r="I291" s="201"/>
      <c r="J291" s="201"/>
    </row>
    <row r="292" spans="8:10" ht="12.75">
      <c r="H292"/>
      <c r="I292" s="201"/>
      <c r="J292" s="201"/>
    </row>
    <row r="293" spans="8:10" ht="12.75">
      <c r="H293"/>
      <c r="I293" s="201"/>
      <c r="J293" s="201"/>
    </row>
    <row r="294" spans="8:10" ht="12.75">
      <c r="H294"/>
      <c r="I294" s="201"/>
      <c r="J294" s="201"/>
    </row>
    <row r="295" spans="8:10" ht="12.75">
      <c r="H295"/>
      <c r="I295" s="201"/>
      <c r="J295" s="201"/>
    </row>
    <row r="296" spans="8:10" ht="12.75">
      <c r="H296"/>
      <c r="I296" s="201"/>
      <c r="J296" s="201"/>
    </row>
    <row r="297" spans="8:10" ht="12.75">
      <c r="H297"/>
      <c r="I297" s="201"/>
      <c r="J297" s="201"/>
    </row>
    <row r="298" spans="8:10" ht="12.75">
      <c r="H298"/>
      <c r="I298" s="201"/>
      <c r="J298" s="201"/>
    </row>
    <row r="299" spans="8:10" ht="12.75">
      <c r="H299"/>
      <c r="I299" s="201"/>
      <c r="J299" s="201"/>
    </row>
    <row r="300" spans="8:10" ht="12.75">
      <c r="H300"/>
      <c r="I300" s="201"/>
      <c r="J300" s="201"/>
    </row>
    <row r="301" spans="8:10" ht="12.75">
      <c r="H301"/>
      <c r="I301" s="201"/>
      <c r="J301" s="201"/>
    </row>
    <row r="302" spans="8:10" ht="12.75">
      <c r="H302"/>
      <c r="I302" s="201"/>
      <c r="J302" s="201"/>
    </row>
    <row r="303" spans="8:10" ht="12.75">
      <c r="H303"/>
      <c r="I303" s="201"/>
      <c r="J303" s="201"/>
    </row>
    <row r="304" spans="8:10" ht="12.75">
      <c r="H304"/>
      <c r="I304" s="201"/>
      <c r="J304" s="201"/>
    </row>
    <row r="305" spans="8:10" ht="12.75">
      <c r="H305"/>
      <c r="I305" s="201"/>
      <c r="J305" s="201"/>
    </row>
    <row r="306" spans="8:10" ht="12.75">
      <c r="H306"/>
      <c r="I306" s="201"/>
      <c r="J306" s="201"/>
    </row>
    <row r="307" spans="8:10" ht="12.75">
      <c r="H307"/>
      <c r="I307" s="201"/>
      <c r="J307" s="201"/>
    </row>
    <row r="308" spans="8:10" ht="12.75">
      <c r="H308"/>
      <c r="I308" s="201"/>
      <c r="J308" s="201"/>
    </row>
    <row r="309" spans="8:10" ht="12.75">
      <c r="H309"/>
      <c r="I309" s="201"/>
      <c r="J309" s="201"/>
    </row>
    <row r="310" spans="8:10" ht="12.75">
      <c r="H310"/>
      <c r="I310" s="201"/>
      <c r="J310" s="201"/>
    </row>
    <row r="311" spans="8:10" ht="12.75">
      <c r="H311"/>
      <c r="I311" s="201"/>
      <c r="J311" s="201"/>
    </row>
    <row r="312" spans="8:10" ht="12.75">
      <c r="H312"/>
      <c r="I312" s="201"/>
      <c r="J312" s="201"/>
    </row>
    <row r="313" spans="8:10" ht="12.75">
      <c r="H313"/>
      <c r="I313" s="201"/>
      <c r="J313" s="201"/>
    </row>
    <row r="314" spans="8:10" ht="12.75">
      <c r="H314"/>
      <c r="I314" s="201"/>
      <c r="J314" s="201"/>
    </row>
    <row r="315" spans="8:10" ht="12.75">
      <c r="H315"/>
      <c r="I315" s="201"/>
      <c r="J315" s="201"/>
    </row>
    <row r="316" spans="8:10" ht="12.75">
      <c r="H316"/>
      <c r="I316" s="201"/>
      <c r="J316" s="201"/>
    </row>
    <row r="317" spans="8:10" ht="12.75">
      <c r="H317"/>
      <c r="I317" s="201"/>
      <c r="J317" s="201"/>
    </row>
    <row r="318" spans="8:10" ht="12.75">
      <c r="H318"/>
      <c r="I318" s="201"/>
      <c r="J318" s="201"/>
    </row>
    <row r="319" spans="8:10" ht="12.75">
      <c r="H319"/>
      <c r="I319" s="201"/>
      <c r="J319" s="201"/>
    </row>
    <row r="320" spans="8:10" ht="12.75">
      <c r="H320"/>
      <c r="I320" s="201"/>
      <c r="J320" s="201"/>
    </row>
    <row r="321" spans="8:10" ht="12.75">
      <c r="H321"/>
      <c r="I321" s="201"/>
      <c r="J321" s="201"/>
    </row>
    <row r="322" spans="8:10" ht="12.75">
      <c r="H322"/>
      <c r="I322" s="201"/>
      <c r="J322" s="201"/>
    </row>
    <row r="323" spans="8:10" ht="12.75">
      <c r="H323"/>
      <c r="I323" s="201"/>
      <c r="J323" s="201"/>
    </row>
    <row r="324" spans="8:10" ht="12.75">
      <c r="H324"/>
      <c r="I324" s="201"/>
      <c r="J324" s="201"/>
    </row>
    <row r="325" spans="8:10" ht="12.75">
      <c r="H325"/>
      <c r="I325" s="201"/>
      <c r="J325" s="201"/>
    </row>
    <row r="326" spans="8:10" ht="12.75">
      <c r="H326"/>
      <c r="I326" s="201"/>
      <c r="J326" s="201"/>
    </row>
    <row r="327" spans="8:10" ht="12.75">
      <c r="H327"/>
      <c r="I327" s="201"/>
      <c r="J327" s="201"/>
    </row>
    <row r="328" spans="8:10" ht="12.75">
      <c r="H328"/>
      <c r="I328" s="201"/>
      <c r="J328" s="201"/>
    </row>
    <row r="329" spans="8:10" ht="12.75">
      <c r="H329"/>
      <c r="I329" s="201"/>
      <c r="J329" s="201"/>
    </row>
    <row r="330" spans="8:10" ht="12.75">
      <c r="H330"/>
      <c r="I330" s="201"/>
      <c r="J330" s="201"/>
    </row>
    <row r="331" spans="8:10" ht="12.75">
      <c r="H331"/>
      <c r="I331" s="201"/>
      <c r="J331" s="201"/>
    </row>
    <row r="332" spans="8:10" ht="12.75">
      <c r="H332"/>
      <c r="I332" s="201"/>
      <c r="J332" s="201"/>
    </row>
    <row r="333" spans="8:10" ht="12.75">
      <c r="H333"/>
      <c r="I333" s="201"/>
      <c r="J333" s="201"/>
    </row>
    <row r="334" spans="8:10" ht="12.75">
      <c r="H334"/>
      <c r="I334" s="201"/>
      <c r="J334" s="201"/>
    </row>
    <row r="335" spans="8:10" ht="12.75">
      <c r="H335"/>
      <c r="I335" s="201"/>
      <c r="J335" s="201"/>
    </row>
    <row r="336" spans="8:10" ht="12.75">
      <c r="H336"/>
      <c r="I336" s="201"/>
      <c r="J336" s="201"/>
    </row>
    <row r="337" spans="8:10" ht="12.75">
      <c r="H337"/>
      <c r="I337" s="201"/>
      <c r="J337" s="201"/>
    </row>
    <row r="338" spans="8:10" ht="12.75">
      <c r="H338"/>
      <c r="I338" s="201"/>
      <c r="J338" s="201"/>
    </row>
    <row r="339" spans="8:10" ht="12.75">
      <c r="H339"/>
      <c r="I339" s="201"/>
      <c r="J339" s="201"/>
    </row>
    <row r="340" spans="8:10" ht="12.75">
      <c r="H340"/>
      <c r="I340" s="201"/>
      <c r="J340" s="201"/>
    </row>
    <row r="341" spans="8:10" ht="12.75">
      <c r="H341"/>
      <c r="I341" s="201"/>
      <c r="J341" s="201"/>
    </row>
    <row r="342" spans="8:10" ht="12.75">
      <c r="H342"/>
      <c r="I342" s="201"/>
      <c r="J342" s="201"/>
    </row>
    <row r="343" spans="8:10" ht="12.75">
      <c r="H343"/>
      <c r="I343" s="201"/>
      <c r="J343" s="201"/>
    </row>
    <row r="344" spans="8:10" ht="12.75">
      <c r="H344"/>
      <c r="I344" s="201"/>
      <c r="J344" s="201"/>
    </row>
    <row r="345" spans="8:10" ht="12.75">
      <c r="H345"/>
      <c r="I345" s="201"/>
      <c r="J345" s="201"/>
    </row>
    <row r="346" spans="8:10" ht="12.75">
      <c r="H346"/>
      <c r="I346" s="201"/>
      <c r="J346" s="201"/>
    </row>
    <row r="347" spans="8:10" ht="12.75">
      <c r="H347"/>
      <c r="I347" s="201"/>
      <c r="J347" s="201"/>
    </row>
    <row r="348" spans="8:10" ht="12.75">
      <c r="H348"/>
      <c r="I348" s="201"/>
      <c r="J348" s="201"/>
    </row>
    <row r="349" spans="8:10" ht="12.75">
      <c r="H349"/>
      <c r="I349" s="201"/>
      <c r="J349" s="201"/>
    </row>
    <row r="350" spans="8:10" ht="12.75">
      <c r="H350"/>
      <c r="I350" s="201"/>
      <c r="J350" s="201"/>
    </row>
    <row r="351" spans="8:10" ht="12.75">
      <c r="H351"/>
      <c r="I351" s="201"/>
      <c r="J351" s="201"/>
    </row>
    <row r="352" spans="8:10" ht="12.75">
      <c r="H352"/>
      <c r="I352" s="201"/>
      <c r="J352" s="201"/>
    </row>
    <row r="353" spans="8:10" ht="12.75">
      <c r="H353"/>
      <c r="I353" s="201"/>
      <c r="J353" s="201"/>
    </row>
    <row r="354" spans="8:10" ht="12.75">
      <c r="H354"/>
      <c r="I354" s="201"/>
      <c r="J354" s="201"/>
    </row>
    <row r="355" spans="8:10" ht="12.75">
      <c r="H355"/>
      <c r="I355" s="201"/>
      <c r="J355" s="201"/>
    </row>
    <row r="356" spans="8:10" ht="12.75">
      <c r="H356"/>
      <c r="I356" s="201"/>
      <c r="J356" s="201"/>
    </row>
    <row r="357" spans="8:10" ht="12.75">
      <c r="H357"/>
      <c r="I357" s="201"/>
      <c r="J357" s="201"/>
    </row>
    <row r="358" spans="8:10" ht="12.75">
      <c r="H358"/>
      <c r="I358" s="201"/>
      <c r="J358" s="201"/>
    </row>
    <row r="359" spans="8:10" ht="12.75">
      <c r="H359"/>
      <c r="I359" s="201"/>
      <c r="J359" s="201"/>
    </row>
    <row r="360" spans="8:10" ht="12.75">
      <c r="H360"/>
      <c r="I360" s="201"/>
      <c r="J360" s="201"/>
    </row>
    <row r="361" spans="8:10" ht="12.75">
      <c r="H361"/>
      <c r="I361" s="201"/>
      <c r="J361" s="201"/>
    </row>
    <row r="362" spans="8:10" ht="12.75">
      <c r="H362"/>
      <c r="I362" s="201"/>
      <c r="J362" s="201"/>
    </row>
    <row r="363" spans="8:10" ht="12.75">
      <c r="H363"/>
      <c r="I363" s="201"/>
      <c r="J363" s="201"/>
    </row>
    <row r="364" spans="8:10" ht="12.75">
      <c r="H364"/>
      <c r="I364" s="201"/>
      <c r="J364" s="201"/>
    </row>
    <row r="365" spans="8:10" ht="12.75">
      <c r="H365"/>
      <c r="I365" s="201"/>
      <c r="J365" s="201"/>
    </row>
    <row r="366" spans="8:10" ht="12.75">
      <c r="H366"/>
      <c r="I366" s="201"/>
      <c r="J366" s="201"/>
    </row>
    <row r="367" spans="8:10" ht="12.75">
      <c r="H367"/>
      <c r="I367" s="201"/>
      <c r="J367" s="201"/>
    </row>
    <row r="368" spans="8:10" ht="12.75">
      <c r="H368"/>
      <c r="I368" s="201"/>
      <c r="J368" s="201"/>
    </row>
    <row r="369" spans="8:10" ht="12.75">
      <c r="H369"/>
      <c r="I369" s="201"/>
      <c r="J369" s="201"/>
    </row>
    <row r="370" spans="8:10" ht="12.75">
      <c r="H370"/>
      <c r="I370" s="201"/>
      <c r="J370" s="201"/>
    </row>
    <row r="371" spans="8:10" ht="12.75">
      <c r="H371"/>
      <c r="I371" s="201"/>
      <c r="J371" s="201"/>
    </row>
    <row r="372" spans="8:10" ht="12.75">
      <c r="H372"/>
      <c r="I372" s="201"/>
      <c r="J372" s="201"/>
    </row>
    <row r="373" spans="8:10" ht="12.75">
      <c r="H373"/>
      <c r="I373" s="201"/>
      <c r="J373" s="201"/>
    </row>
    <row r="374" spans="8:10" ht="12.75">
      <c r="H374"/>
      <c r="I374" s="201"/>
      <c r="J374" s="201"/>
    </row>
    <row r="375" spans="8:10" ht="12.75">
      <c r="H375"/>
      <c r="I375" s="201"/>
      <c r="J375" s="201"/>
    </row>
    <row r="376" spans="8:10" ht="12.75">
      <c r="H376"/>
      <c r="I376" s="201"/>
      <c r="J376" s="201"/>
    </row>
    <row r="377" spans="8:10" ht="12.75">
      <c r="H377"/>
      <c r="I377" s="201"/>
      <c r="J377" s="201"/>
    </row>
    <row r="378" spans="8:10" ht="12.75">
      <c r="H378"/>
      <c r="I378" s="201"/>
      <c r="J378" s="201"/>
    </row>
    <row r="379" spans="8:10" ht="12.75">
      <c r="H379"/>
      <c r="I379" s="201"/>
      <c r="J379" s="201"/>
    </row>
    <row r="380" spans="8:10" ht="12.75">
      <c r="H380"/>
      <c r="I380" s="201"/>
      <c r="J380" s="201"/>
    </row>
    <row r="381" spans="8:10" ht="12.75">
      <c r="H381"/>
      <c r="I381" s="201"/>
      <c r="J381" s="201"/>
    </row>
    <row r="382" spans="8:10" ht="12.75">
      <c r="H382"/>
      <c r="I382" s="201"/>
      <c r="J382" s="201"/>
    </row>
    <row r="383" spans="8:10" ht="12.75">
      <c r="H383"/>
      <c r="I383" s="201"/>
      <c r="J383" s="201"/>
    </row>
    <row r="384" spans="8:10" ht="12.75">
      <c r="H384"/>
      <c r="I384" s="201"/>
      <c r="J384" s="201"/>
    </row>
    <row r="385" spans="8:10" ht="12.75">
      <c r="H385"/>
      <c r="I385" s="201"/>
      <c r="J385" s="201"/>
    </row>
    <row r="386" spans="8:10" ht="12.75">
      <c r="H386"/>
      <c r="I386" s="201"/>
      <c r="J386" s="201"/>
    </row>
    <row r="387" spans="8:10" ht="12.75">
      <c r="H387"/>
      <c r="I387" s="201"/>
      <c r="J387" s="201"/>
    </row>
    <row r="388" spans="8:10" ht="12.75">
      <c r="H388"/>
      <c r="I388" s="201"/>
      <c r="J388" s="201"/>
    </row>
    <row r="389" spans="8:10" ht="12.75">
      <c r="H389"/>
      <c r="I389" s="201"/>
      <c r="J389" s="201"/>
    </row>
    <row r="390" spans="8:10" ht="12.75">
      <c r="H390"/>
      <c r="I390" s="201"/>
      <c r="J390" s="201"/>
    </row>
    <row r="391" spans="8:10" ht="12.75">
      <c r="H391"/>
      <c r="I391" s="201"/>
      <c r="J391" s="201"/>
    </row>
    <row r="392" spans="8:10" ht="12.75">
      <c r="H392"/>
      <c r="I392" s="201"/>
      <c r="J392" s="201"/>
    </row>
    <row r="393" spans="8:10" ht="12.75">
      <c r="H393"/>
      <c r="I393" s="201"/>
      <c r="J393" s="201"/>
    </row>
    <row r="394" spans="8:10" ht="12.75">
      <c r="H394"/>
      <c r="I394" s="201"/>
      <c r="J394" s="201"/>
    </row>
    <row r="395" spans="8:10" ht="12.75">
      <c r="H395"/>
      <c r="I395" s="201"/>
      <c r="J395" s="201"/>
    </row>
    <row r="396" spans="8:10" ht="12.75">
      <c r="H396"/>
      <c r="I396" s="201"/>
      <c r="J396" s="201"/>
    </row>
    <row r="397" spans="8:10" ht="12.75">
      <c r="H397"/>
      <c r="I397" s="201"/>
      <c r="J397" s="201"/>
    </row>
    <row r="398" spans="8:10" ht="12.75">
      <c r="H398"/>
      <c r="I398" s="201"/>
      <c r="J398" s="201"/>
    </row>
    <row r="399" spans="8:10" ht="12.75">
      <c r="H399"/>
      <c r="I399" s="201"/>
      <c r="J399" s="201"/>
    </row>
    <row r="400" spans="8:10" ht="12.75">
      <c r="H400"/>
      <c r="I400" s="201"/>
      <c r="J400" s="201"/>
    </row>
    <row r="401" spans="8:10" ht="12.75">
      <c r="H401"/>
      <c r="I401" s="201"/>
      <c r="J401" s="201"/>
    </row>
    <row r="402" spans="8:10" ht="12.75">
      <c r="H402"/>
      <c r="I402" s="201"/>
      <c r="J402" s="201"/>
    </row>
    <row r="403" spans="8:10" ht="12.75">
      <c r="H403"/>
      <c r="I403" s="201"/>
      <c r="J403" s="201"/>
    </row>
    <row r="404" spans="8:10" ht="12.75">
      <c r="H404"/>
      <c r="I404" s="201"/>
      <c r="J404" s="201"/>
    </row>
    <row r="405" spans="8:10" ht="12.75">
      <c r="H405"/>
      <c r="I405" s="201"/>
      <c r="J405" s="201"/>
    </row>
    <row r="406" spans="8:10" ht="12.75">
      <c r="H406"/>
      <c r="I406" s="201"/>
      <c r="J406" s="201"/>
    </row>
    <row r="407" spans="8:10" ht="12.75">
      <c r="H407"/>
      <c r="I407" s="201"/>
      <c r="J407" s="201"/>
    </row>
    <row r="408" spans="8:10" ht="12.75">
      <c r="H408"/>
      <c r="I408" s="201"/>
      <c r="J408" s="201"/>
    </row>
    <row r="409" spans="8:10" ht="12.75">
      <c r="H409"/>
      <c r="I409" s="201"/>
      <c r="J409" s="201"/>
    </row>
    <row r="410" spans="8:10" ht="12.75">
      <c r="H410"/>
      <c r="I410" s="201"/>
      <c r="J410" s="201"/>
    </row>
    <row r="411" spans="8:10" ht="12.75">
      <c r="H411"/>
      <c r="I411" s="201"/>
      <c r="J411" s="201"/>
    </row>
    <row r="412" spans="8:10" ht="12.75">
      <c r="H412"/>
      <c r="I412" s="201"/>
      <c r="J412" s="201"/>
    </row>
    <row r="413" spans="8:10" ht="12.75">
      <c r="H413"/>
      <c r="I413" s="201"/>
      <c r="J413" s="201"/>
    </row>
    <row r="414" spans="8:10" ht="12.75">
      <c r="H414"/>
      <c r="I414" s="201"/>
      <c r="J414" s="201"/>
    </row>
    <row r="415" spans="8:10" ht="12.75">
      <c r="H415"/>
      <c r="I415" s="201"/>
      <c r="J415" s="201"/>
    </row>
    <row r="416" spans="8:10" ht="12.75">
      <c r="H416"/>
      <c r="I416" s="201"/>
      <c r="J416" s="201"/>
    </row>
    <row r="417" spans="8:10" ht="12.75">
      <c r="H417"/>
      <c r="I417" s="201"/>
      <c r="J417" s="201"/>
    </row>
    <row r="418" spans="8:10" ht="12.75">
      <c r="H418"/>
      <c r="I418" s="201"/>
      <c r="J418" s="201"/>
    </row>
    <row r="419" spans="8:10" ht="12.75">
      <c r="H419"/>
      <c r="I419" s="201"/>
      <c r="J419" s="201"/>
    </row>
    <row r="420" spans="8:10" ht="12.75">
      <c r="H420"/>
      <c r="I420" s="201"/>
      <c r="J420" s="201"/>
    </row>
    <row r="421" spans="8:10" ht="12.75">
      <c r="H421"/>
      <c r="I421" s="201"/>
      <c r="J421" s="201"/>
    </row>
    <row r="422" spans="8:10" ht="12.75">
      <c r="H422"/>
      <c r="I422" s="201"/>
      <c r="J422" s="201"/>
    </row>
    <row r="423" spans="8:10" ht="12.75">
      <c r="H423"/>
      <c r="I423" s="201"/>
      <c r="J423" s="201"/>
    </row>
    <row r="424" spans="8:10" ht="12.75">
      <c r="H424"/>
      <c r="I424" s="201"/>
      <c r="J424" s="201"/>
    </row>
    <row r="425" spans="8:10" ht="12.75">
      <c r="H425"/>
      <c r="I425" s="201"/>
      <c r="J425" s="201"/>
    </row>
    <row r="426" spans="8:10" ht="12.75">
      <c r="H426"/>
      <c r="I426" s="201"/>
      <c r="J426" s="201"/>
    </row>
    <row r="427" spans="8:10" ht="12.75">
      <c r="H427"/>
      <c r="I427" s="201"/>
      <c r="J427" s="201"/>
    </row>
    <row r="428" spans="8:10" ht="12.75">
      <c r="H428"/>
      <c r="I428" s="201"/>
      <c r="J428" s="201"/>
    </row>
    <row r="429" spans="8:10" ht="12.75">
      <c r="H429"/>
      <c r="I429" s="201"/>
      <c r="J429" s="201"/>
    </row>
    <row r="430" spans="8:10" ht="12.75">
      <c r="H430"/>
      <c r="I430" s="201"/>
      <c r="J430" s="201"/>
    </row>
    <row r="431" spans="8:10" ht="12.75">
      <c r="H431"/>
      <c r="I431" s="201"/>
      <c r="J431" s="201"/>
    </row>
    <row r="432" spans="8:10" ht="12.75">
      <c r="H432"/>
      <c r="I432" s="201"/>
      <c r="J432" s="201"/>
    </row>
    <row r="433" spans="8:10" ht="12.75">
      <c r="H433"/>
      <c r="I433" s="201"/>
      <c r="J433" s="201"/>
    </row>
    <row r="434" spans="8:10" ht="12.75">
      <c r="H434"/>
      <c r="I434" s="201"/>
      <c r="J434" s="201"/>
    </row>
    <row r="435" spans="8:10" ht="12.75">
      <c r="H435"/>
      <c r="I435" s="201"/>
      <c r="J435" s="201"/>
    </row>
    <row r="436" spans="8:10" ht="12.75">
      <c r="H436"/>
      <c r="I436" s="201"/>
      <c r="J436" s="201"/>
    </row>
    <row r="437" spans="8:10" ht="12.75">
      <c r="H437"/>
      <c r="I437" s="201"/>
      <c r="J437" s="201"/>
    </row>
    <row r="438" spans="8:10" ht="12.75">
      <c r="H438"/>
      <c r="I438" s="201"/>
      <c r="J438" s="201"/>
    </row>
    <row r="439" spans="8:10" ht="12.75">
      <c r="H439"/>
      <c r="I439" s="201"/>
      <c r="J439" s="201"/>
    </row>
    <row r="440" spans="8:10" ht="12.75">
      <c r="H440"/>
      <c r="I440" s="201"/>
      <c r="J440" s="201"/>
    </row>
    <row r="441" spans="8:10" ht="12.75">
      <c r="H441"/>
      <c r="I441" s="201"/>
      <c r="J441" s="201"/>
    </row>
    <row r="442" spans="8:10" ht="12.75">
      <c r="H442"/>
      <c r="I442" s="201"/>
      <c r="J442" s="201"/>
    </row>
    <row r="443" spans="8:10" ht="12.75">
      <c r="H443"/>
      <c r="I443" s="201"/>
      <c r="J443" s="201"/>
    </row>
    <row r="444" spans="8:10" ht="12.75">
      <c r="H444"/>
      <c r="I444" s="201"/>
      <c r="J444" s="201"/>
    </row>
    <row r="445" spans="8:10" ht="12.75">
      <c r="H445"/>
      <c r="I445" s="201"/>
      <c r="J445" s="201"/>
    </row>
    <row r="446" spans="8:10" ht="12.75">
      <c r="H446"/>
      <c r="I446" s="201"/>
      <c r="J446" s="201"/>
    </row>
    <row r="447" spans="8:10" ht="12.75">
      <c r="H447"/>
      <c r="I447" s="201"/>
      <c r="J447" s="201"/>
    </row>
    <row r="448" spans="8:10" ht="12.75">
      <c r="H448"/>
      <c r="I448" s="201"/>
      <c r="J448" s="201"/>
    </row>
    <row r="449" spans="8:10" ht="12.75">
      <c r="H449"/>
      <c r="I449" s="201"/>
      <c r="J449" s="201"/>
    </row>
    <row r="450" spans="8:10" ht="12.75">
      <c r="H450"/>
      <c r="I450" s="201"/>
      <c r="J450" s="201"/>
    </row>
    <row r="451" spans="8:10" ht="12.75">
      <c r="H451"/>
      <c r="I451" s="201"/>
      <c r="J451" s="201"/>
    </row>
    <row r="452" spans="8:10" ht="12.75">
      <c r="H452"/>
      <c r="I452" s="201"/>
      <c r="J452" s="201"/>
    </row>
    <row r="453" spans="8:10" ht="12.75">
      <c r="H453"/>
      <c r="I453" s="201"/>
      <c r="J453" s="201"/>
    </row>
    <row r="454" spans="8:10" ht="12.75">
      <c r="H454"/>
      <c r="I454" s="201"/>
      <c r="J454" s="201"/>
    </row>
    <row r="455" spans="8:10" ht="12.75">
      <c r="H455"/>
      <c r="I455" s="201"/>
      <c r="J455" s="201"/>
    </row>
    <row r="456" spans="8:10" ht="12.75">
      <c r="H456"/>
      <c r="I456" s="201"/>
      <c r="J456" s="201"/>
    </row>
    <row r="457" spans="8:10" ht="12.75">
      <c r="H457"/>
      <c r="I457" s="201"/>
      <c r="J457" s="201"/>
    </row>
    <row r="458" spans="8:10" ht="12.75">
      <c r="H458"/>
      <c r="I458" s="201"/>
      <c r="J458" s="201"/>
    </row>
    <row r="459" spans="8:10" ht="12.75">
      <c r="H459"/>
      <c r="I459" s="201"/>
      <c r="J459" s="201"/>
    </row>
    <row r="460" spans="8:10" ht="12.75">
      <c r="H460"/>
      <c r="I460" s="201"/>
      <c r="J460" s="201"/>
    </row>
    <row r="461" spans="8:10" ht="12.75">
      <c r="H461"/>
      <c r="I461" s="201"/>
      <c r="J461" s="201"/>
    </row>
    <row r="462" spans="8:10" ht="12.75">
      <c r="H462"/>
      <c r="I462" s="201"/>
      <c r="J462" s="201"/>
    </row>
    <row r="463" spans="8:10" ht="12.75">
      <c r="H463"/>
      <c r="I463" s="201"/>
      <c r="J463" s="201"/>
    </row>
    <row r="464" spans="8:10" ht="12.75">
      <c r="H464"/>
      <c r="I464" s="201"/>
      <c r="J464" s="201"/>
    </row>
    <row r="465" spans="8:10" ht="12.75">
      <c r="H465"/>
      <c r="I465" s="201"/>
      <c r="J465" s="201"/>
    </row>
    <row r="466" spans="8:10" ht="12.75">
      <c r="H466"/>
      <c r="I466" s="201"/>
      <c r="J466" s="201"/>
    </row>
    <row r="467" spans="8:10" ht="12.75">
      <c r="H467"/>
      <c r="I467" s="201"/>
      <c r="J467" s="201"/>
    </row>
    <row r="468" spans="8:10" ht="12.75">
      <c r="H468"/>
      <c r="I468" s="201"/>
      <c r="J468" s="201"/>
    </row>
    <row r="469" spans="8:10" ht="12.75">
      <c r="H469"/>
      <c r="I469" s="201"/>
      <c r="J469" s="201"/>
    </row>
    <row r="470" spans="8:10" ht="12.75">
      <c r="H470"/>
      <c r="I470" s="201"/>
      <c r="J470" s="201"/>
    </row>
    <row r="471" spans="8:10" ht="12.75">
      <c r="H471"/>
      <c r="I471" s="201"/>
      <c r="J471" s="201"/>
    </row>
    <row r="472" spans="8:10" ht="12.75">
      <c r="H472"/>
      <c r="I472" s="201"/>
      <c r="J472" s="201"/>
    </row>
    <row r="473" spans="8:10" ht="12.75">
      <c r="H473"/>
      <c r="I473" s="201"/>
      <c r="J473" s="201"/>
    </row>
    <row r="474" spans="8:10" ht="12.75">
      <c r="H474"/>
      <c r="I474" s="201"/>
      <c r="J474" s="201"/>
    </row>
    <row r="475" spans="8:10" ht="12.75">
      <c r="H475"/>
      <c r="I475" s="201"/>
      <c r="J475" s="201"/>
    </row>
    <row r="476" spans="8:10" ht="12.75">
      <c r="H476"/>
      <c r="I476" s="201"/>
      <c r="J476" s="201"/>
    </row>
    <row r="477" spans="8:10" ht="12.75">
      <c r="H477"/>
      <c r="I477" s="201"/>
      <c r="J477" s="201"/>
    </row>
    <row r="478" spans="8:10" ht="12.75">
      <c r="H478"/>
      <c r="I478" s="201"/>
      <c r="J478" s="201"/>
    </row>
    <row r="479" spans="8:10" ht="12.75">
      <c r="H479"/>
      <c r="I479" s="201"/>
      <c r="J479" s="201"/>
    </row>
    <row r="480" spans="8:10" ht="12.75">
      <c r="H480"/>
      <c r="I480" s="201"/>
      <c r="J480" s="201"/>
    </row>
    <row r="481" spans="8:10" ht="12.75">
      <c r="H481"/>
      <c r="I481" s="201"/>
      <c r="J481" s="201"/>
    </row>
    <row r="482" spans="8:10" ht="12.75">
      <c r="H482"/>
      <c r="I482" s="201"/>
      <c r="J482" s="201"/>
    </row>
    <row r="483" spans="8:10" ht="12.75">
      <c r="H483"/>
      <c r="I483" s="201"/>
      <c r="J483" s="201"/>
    </row>
    <row r="484" spans="8:10" ht="12.75">
      <c r="H484"/>
      <c r="I484" s="201"/>
      <c r="J484" s="201"/>
    </row>
    <row r="485" spans="8:10" ht="12.75">
      <c r="H485"/>
      <c r="I485" s="201"/>
      <c r="J485" s="201"/>
    </row>
    <row r="486" spans="8:10" ht="12.75">
      <c r="H486"/>
      <c r="I486" s="201"/>
      <c r="J486" s="201"/>
    </row>
    <row r="487" spans="8:10" ht="12.75">
      <c r="H487"/>
      <c r="I487" s="201"/>
      <c r="J487" s="201"/>
    </row>
    <row r="488" spans="8:10" ht="12.75">
      <c r="H488"/>
      <c r="I488" s="201"/>
      <c r="J488" s="201"/>
    </row>
    <row r="489" spans="8:10" ht="12.75">
      <c r="H489"/>
      <c r="I489" s="201"/>
      <c r="J489" s="201"/>
    </row>
    <row r="490" spans="8:10" ht="12.75">
      <c r="H490"/>
      <c r="I490" s="201"/>
      <c r="J490" s="201"/>
    </row>
    <row r="491" spans="8:10" ht="12.75">
      <c r="H491"/>
      <c r="I491" s="201"/>
      <c r="J491" s="201"/>
    </row>
    <row r="492" spans="8:10" ht="12.75">
      <c r="H492"/>
      <c r="I492" s="201"/>
      <c r="J492" s="201"/>
    </row>
    <row r="493" spans="8:10" ht="12.75">
      <c r="H493"/>
      <c r="I493" s="201"/>
      <c r="J493" s="201"/>
    </row>
    <row r="494" spans="8:10" ht="12.75">
      <c r="H494"/>
      <c r="I494" s="201"/>
      <c r="J494" s="201"/>
    </row>
    <row r="495" spans="8:10" ht="12.75">
      <c r="H495"/>
      <c r="I495" s="201"/>
      <c r="J495" s="201"/>
    </row>
    <row r="496" spans="8:10" ht="12.75">
      <c r="H496"/>
      <c r="I496" s="201"/>
      <c r="J496" s="201"/>
    </row>
    <row r="497" spans="8:10" ht="12.75">
      <c r="H497"/>
      <c r="I497" s="201"/>
      <c r="J497" s="201"/>
    </row>
    <row r="498" spans="8:10" ht="12.75">
      <c r="H498"/>
      <c r="I498" s="201"/>
      <c r="J498" s="201"/>
    </row>
    <row r="499" spans="8:10" ht="12.75">
      <c r="H499"/>
      <c r="I499" s="201"/>
      <c r="J499" s="201"/>
    </row>
    <row r="500" spans="8:10" ht="12.75">
      <c r="H500"/>
      <c r="I500" s="201"/>
      <c r="J500" s="201"/>
    </row>
    <row r="501" spans="8:10" ht="12.75">
      <c r="H501"/>
      <c r="I501" s="201"/>
      <c r="J501" s="201"/>
    </row>
    <row r="502" spans="8:10" ht="12.75">
      <c r="H502"/>
      <c r="I502" s="201"/>
      <c r="J502" s="201"/>
    </row>
    <row r="503" spans="8:10" ht="12.75">
      <c r="H503"/>
      <c r="I503" s="201"/>
      <c r="J503" s="201"/>
    </row>
    <row r="504" spans="8:10" ht="12.75">
      <c r="H504"/>
      <c r="I504" s="201"/>
      <c r="J504" s="201"/>
    </row>
    <row r="505" spans="8:10" ht="12.75">
      <c r="H505"/>
      <c r="I505" s="201"/>
      <c r="J505" s="201"/>
    </row>
    <row r="506" spans="8:10" ht="12.75">
      <c r="H506"/>
      <c r="I506" s="201"/>
      <c r="J506" s="201"/>
    </row>
    <row r="507" spans="8:10" ht="12.75">
      <c r="H507"/>
      <c r="I507" s="201"/>
      <c r="J507" s="201"/>
    </row>
    <row r="508" spans="8:10" ht="12.75">
      <c r="H508"/>
      <c r="I508" s="201"/>
      <c r="J508" s="201"/>
    </row>
    <row r="509" spans="8:10" ht="12.75">
      <c r="H509"/>
      <c r="I509" s="201"/>
      <c r="J509" s="201"/>
    </row>
    <row r="510" spans="8:10" ht="12.75">
      <c r="H510"/>
      <c r="I510" s="201"/>
      <c r="J510" s="201"/>
    </row>
    <row r="511" spans="8:10" ht="12.75">
      <c r="H511"/>
      <c r="I511" s="201"/>
      <c r="J511" s="201"/>
    </row>
    <row r="512" spans="8:10" ht="12.75">
      <c r="H512"/>
      <c r="I512" s="201"/>
      <c r="J512" s="201"/>
    </row>
    <row r="513" spans="8:10" ht="12.75">
      <c r="H513"/>
      <c r="I513" s="201"/>
      <c r="J513" s="201"/>
    </row>
    <row r="514" spans="8:10" ht="12.75">
      <c r="H514"/>
      <c r="I514" s="201"/>
      <c r="J514" s="201"/>
    </row>
    <row r="515" spans="8:10" ht="12.75">
      <c r="H515"/>
      <c r="I515" s="201"/>
      <c r="J515" s="201"/>
    </row>
    <row r="516" spans="8:10" ht="12.75">
      <c r="H516"/>
      <c r="I516" s="201"/>
      <c r="J516" s="201"/>
    </row>
    <row r="517" spans="8:10" ht="12.75">
      <c r="H517"/>
      <c r="I517" s="201"/>
      <c r="J517" s="201"/>
    </row>
    <row r="518" spans="8:10" ht="12.75">
      <c r="H518"/>
      <c r="I518" s="201"/>
      <c r="J518" s="201"/>
    </row>
    <row r="519" spans="8:10" ht="12.75">
      <c r="H519"/>
      <c r="I519" s="201"/>
      <c r="J519" s="201"/>
    </row>
    <row r="520" spans="8:10" ht="12.75">
      <c r="H520"/>
      <c r="I520" s="201"/>
      <c r="J520" s="201"/>
    </row>
    <row r="521" spans="8:10" ht="12.75">
      <c r="H521"/>
      <c r="I521" s="201"/>
      <c r="J521" s="201"/>
    </row>
    <row r="522" spans="8:10" ht="12.75">
      <c r="H522"/>
      <c r="I522" s="201"/>
      <c r="J522" s="201"/>
    </row>
    <row r="523" spans="8:10" ht="12.75">
      <c r="H523"/>
      <c r="I523" s="201"/>
      <c r="J523" s="201"/>
    </row>
    <row r="524" spans="8:10" ht="12.75">
      <c r="H524"/>
      <c r="I524" s="201"/>
      <c r="J524" s="201"/>
    </row>
    <row r="525" spans="8:10" ht="12.75">
      <c r="H525"/>
      <c r="I525" s="201"/>
      <c r="J525" s="201"/>
    </row>
    <row r="526" spans="8:10" ht="12.75">
      <c r="H526"/>
      <c r="I526" s="201"/>
      <c r="J526" s="201"/>
    </row>
    <row r="527" spans="8:10" ht="12.75">
      <c r="H527"/>
      <c r="I527" s="201"/>
      <c r="J527" s="201"/>
    </row>
    <row r="528" spans="8:10" ht="12.75">
      <c r="H528"/>
      <c r="I528" s="201"/>
      <c r="J528" s="201"/>
    </row>
    <row r="529" spans="8:10" ht="12.75">
      <c r="H529"/>
      <c r="I529" s="201"/>
      <c r="J529" s="201"/>
    </row>
    <row r="530" spans="8:10" ht="12.75">
      <c r="H530"/>
      <c r="I530" s="201"/>
      <c r="J530" s="201"/>
    </row>
    <row r="531" spans="8:10" ht="12.75">
      <c r="H531"/>
      <c r="I531" s="201"/>
      <c r="J531" s="201"/>
    </row>
    <row r="532" spans="8:10" ht="12.75">
      <c r="H532"/>
      <c r="I532" s="201"/>
      <c r="J532" s="201"/>
    </row>
    <row r="533" spans="8:10" ht="12.75">
      <c r="H533"/>
      <c r="I533" s="201"/>
      <c r="J533" s="201"/>
    </row>
    <row r="534" spans="8:10" ht="12.75">
      <c r="H534"/>
      <c r="I534" s="201"/>
      <c r="J534" s="201"/>
    </row>
    <row r="535" spans="8:10" ht="12.75">
      <c r="H535"/>
      <c r="I535" s="201"/>
      <c r="J535" s="201"/>
    </row>
    <row r="536" spans="8:10" ht="12.75">
      <c r="H536"/>
      <c r="I536" s="201"/>
      <c r="J536" s="201"/>
    </row>
    <row r="537" spans="8:10" ht="12.75">
      <c r="H537"/>
      <c r="I537" s="201"/>
      <c r="J537" s="201"/>
    </row>
    <row r="538" spans="8:10" ht="12.75">
      <c r="H538"/>
      <c r="I538" s="201"/>
      <c r="J538" s="201"/>
    </row>
    <row r="539" spans="8:10" ht="12.75">
      <c r="H539"/>
      <c r="I539" s="201"/>
      <c r="J539" s="201"/>
    </row>
    <row r="540" spans="8:10" ht="12.75">
      <c r="H540"/>
      <c r="I540" s="201"/>
      <c r="J540" s="201"/>
    </row>
    <row r="541" spans="8:10" ht="12.75">
      <c r="H541"/>
      <c r="I541" s="201"/>
      <c r="J541" s="201"/>
    </row>
    <row r="542" spans="8:10" ht="12.75">
      <c r="H542"/>
      <c r="I542" s="201"/>
      <c r="J542" s="201"/>
    </row>
    <row r="543" spans="8:10" ht="12.75">
      <c r="H543"/>
      <c r="I543" s="201"/>
      <c r="J543" s="201"/>
    </row>
    <row r="544" spans="8:10" ht="12.75">
      <c r="H544"/>
      <c r="I544" s="201"/>
      <c r="J544" s="201"/>
    </row>
    <row r="545" spans="8:10" ht="12.75">
      <c r="H545"/>
      <c r="I545" s="201"/>
      <c r="J545" s="201"/>
    </row>
    <row r="546" spans="8:10" ht="12.75">
      <c r="H546"/>
      <c r="I546" s="201"/>
      <c r="J546" s="201"/>
    </row>
    <row r="547" spans="8:10" ht="12.75">
      <c r="H547"/>
      <c r="I547" s="201"/>
      <c r="J547" s="201"/>
    </row>
    <row r="548" spans="8:10" ht="12.75">
      <c r="H548"/>
      <c r="I548" s="201"/>
      <c r="J548" s="201"/>
    </row>
    <row r="549" spans="8:10" ht="12.75">
      <c r="H549"/>
      <c r="I549" s="201"/>
      <c r="J549" s="201"/>
    </row>
    <row r="550" spans="8:10" ht="12.75">
      <c r="H550"/>
      <c r="I550" s="201"/>
      <c r="J550" s="201"/>
    </row>
    <row r="551" spans="8:10" ht="12.75">
      <c r="H551"/>
      <c r="I551" s="201"/>
      <c r="J551" s="201"/>
    </row>
    <row r="552" spans="8:10" ht="12.75">
      <c r="H552"/>
      <c r="I552" s="201"/>
      <c r="J552" s="201"/>
    </row>
    <row r="553" spans="8:10" ht="12.75">
      <c r="H553"/>
      <c r="I553" s="201"/>
      <c r="J553" s="201"/>
    </row>
    <row r="554" spans="8:10" ht="12.75">
      <c r="H554"/>
      <c r="I554" s="201"/>
      <c r="J554" s="201"/>
    </row>
    <row r="555" spans="8:10" ht="12.75">
      <c r="H555"/>
      <c r="I555" s="201"/>
      <c r="J555" s="201"/>
    </row>
    <row r="556" spans="8:10" ht="12.75">
      <c r="H556"/>
      <c r="I556" s="201"/>
      <c r="J556" s="201"/>
    </row>
    <row r="557" spans="8:10" ht="12.75">
      <c r="H557"/>
      <c r="I557" s="201"/>
      <c r="J557" s="201"/>
    </row>
    <row r="558" spans="8:10" ht="12.75">
      <c r="H558"/>
      <c r="I558" s="201"/>
      <c r="J558" s="201"/>
    </row>
    <row r="559" spans="8:10" ht="12.75">
      <c r="H559"/>
      <c r="I559" s="201"/>
      <c r="J559" s="201"/>
    </row>
    <row r="560" spans="8:10" ht="12.75">
      <c r="H560"/>
      <c r="I560" s="201"/>
      <c r="J560" s="201"/>
    </row>
    <row r="561" spans="8:10" ht="12.75">
      <c r="H561"/>
      <c r="I561" s="201"/>
      <c r="J561" s="201"/>
    </row>
    <row r="562" spans="8:10" ht="12.75">
      <c r="H562"/>
      <c r="I562" s="201"/>
      <c r="J562" s="201"/>
    </row>
    <row r="563" spans="8:10" ht="12.75">
      <c r="H563"/>
      <c r="I563" s="201"/>
      <c r="J563" s="201"/>
    </row>
    <row r="564" spans="8:10" ht="12.75">
      <c r="H564"/>
      <c r="I564" s="201"/>
      <c r="J564" s="201"/>
    </row>
    <row r="565" spans="8:10" ht="12.75">
      <c r="H565"/>
      <c r="I565" s="201"/>
      <c r="J565" s="201"/>
    </row>
    <row r="566" spans="8:10" ht="12.75">
      <c r="H566"/>
      <c r="I566" s="201"/>
      <c r="J566" s="201"/>
    </row>
    <row r="567" spans="8:10" ht="12.75">
      <c r="H567"/>
      <c r="I567" s="201"/>
      <c r="J567" s="201"/>
    </row>
    <row r="568" spans="8:10" ht="12.75">
      <c r="H568"/>
      <c r="I568" s="201"/>
      <c r="J568" s="201"/>
    </row>
    <row r="569" spans="8:10" ht="12.75">
      <c r="H569"/>
      <c r="I569" s="201"/>
      <c r="J569" s="201"/>
    </row>
    <row r="570" spans="8:10" ht="12.75">
      <c r="H570"/>
      <c r="I570" s="201"/>
      <c r="J570" s="201"/>
    </row>
    <row r="571" spans="8:10" ht="12.75">
      <c r="H571"/>
      <c r="I571" s="201"/>
      <c r="J571" s="201"/>
    </row>
    <row r="572" spans="8:10" ht="12.75">
      <c r="H572"/>
      <c r="I572" s="201"/>
      <c r="J572" s="201"/>
    </row>
    <row r="573" spans="8:10" ht="12.75">
      <c r="H573"/>
      <c r="I573" s="201"/>
      <c r="J573" s="201"/>
    </row>
    <row r="574" spans="8:10" ht="12.75">
      <c r="H574"/>
      <c r="I574" s="201"/>
      <c r="J574" s="201"/>
    </row>
    <row r="575" spans="8:10" ht="12.75">
      <c r="H575"/>
      <c r="I575" s="201"/>
      <c r="J575" s="201"/>
    </row>
    <row r="576" spans="8:10" ht="12.75">
      <c r="H576"/>
      <c r="I576" s="201"/>
      <c r="J576" s="201"/>
    </row>
    <row r="577" spans="8:10" ht="12.75">
      <c r="H577"/>
      <c r="I577" s="201"/>
      <c r="J577" s="201"/>
    </row>
    <row r="578" spans="8:10" ht="12.75">
      <c r="H578"/>
      <c r="I578" s="201"/>
      <c r="J578" s="201"/>
    </row>
    <row r="579" spans="8:10" ht="12.75">
      <c r="H579"/>
      <c r="I579" s="201"/>
      <c r="J579" s="201"/>
    </row>
    <row r="580" spans="8:10" ht="12.75">
      <c r="H580"/>
      <c r="I580" s="201"/>
      <c r="J580" s="201"/>
    </row>
    <row r="581" spans="8:10" ht="12.75">
      <c r="H581"/>
      <c r="I581" s="201"/>
      <c r="J581" s="201"/>
    </row>
    <row r="582" spans="8:10" ht="12.75">
      <c r="H582"/>
      <c r="I582" s="201"/>
      <c r="J582" s="201"/>
    </row>
    <row r="583" spans="8:10" ht="12.75">
      <c r="H583"/>
      <c r="I583" s="201"/>
      <c r="J583" s="201"/>
    </row>
    <row r="584" spans="8:10" ht="12.75">
      <c r="H584"/>
      <c r="I584" s="201"/>
      <c r="J584" s="201"/>
    </row>
    <row r="585" spans="8:10" ht="12.75">
      <c r="H585"/>
      <c r="I585" s="201"/>
      <c r="J585" s="201"/>
    </row>
    <row r="586" spans="8:10" ht="12.75">
      <c r="H586"/>
      <c r="I586" s="201"/>
      <c r="J586" s="201"/>
    </row>
    <row r="587" spans="8:10" ht="12.75">
      <c r="H587"/>
      <c r="I587" s="201"/>
      <c r="J587" s="201"/>
    </row>
    <row r="588" spans="8:10" ht="12.75">
      <c r="H588"/>
      <c r="I588" s="201"/>
      <c r="J588" s="201"/>
    </row>
    <row r="589" spans="8:10" ht="12.75">
      <c r="H589"/>
      <c r="I589" s="201"/>
      <c r="J589" s="201"/>
    </row>
    <row r="590" spans="8:10" ht="12.75">
      <c r="H590"/>
      <c r="I590" s="201"/>
      <c r="J590" s="201"/>
    </row>
    <row r="591" spans="8:10" ht="12.75">
      <c r="H591"/>
      <c r="I591" s="201"/>
      <c r="J591" s="201"/>
    </row>
    <row r="592" spans="8:10" ht="12.75">
      <c r="H592"/>
      <c r="I592" s="201"/>
      <c r="J592" s="201"/>
    </row>
    <row r="593" spans="8:10" ht="12.75">
      <c r="H593"/>
      <c r="I593" s="201"/>
      <c r="J593" s="201"/>
    </row>
    <row r="594" spans="8:10" ht="12.75">
      <c r="H594"/>
      <c r="I594" s="201"/>
      <c r="J594" s="201"/>
    </row>
    <row r="595" spans="8:10" ht="12.75">
      <c r="H595"/>
      <c r="I595" s="201"/>
      <c r="J595" s="201"/>
    </row>
    <row r="596" spans="8:10" ht="12.75">
      <c r="H596"/>
      <c r="I596" s="201"/>
      <c r="J596" s="201"/>
    </row>
    <row r="597" spans="8:10" ht="12.75">
      <c r="H597"/>
      <c r="I597" s="201"/>
      <c r="J597" s="201"/>
    </row>
    <row r="598" spans="8:10" ht="12.75">
      <c r="H598"/>
      <c r="I598" s="201"/>
      <c r="J598" s="201"/>
    </row>
    <row r="599" spans="8:10" ht="12.75">
      <c r="H599"/>
      <c r="I599" s="201"/>
      <c r="J599" s="201"/>
    </row>
    <row r="600" spans="8:10" ht="12.75">
      <c r="H600"/>
      <c r="I600" s="201"/>
      <c r="J600" s="201"/>
    </row>
    <row r="601" spans="8:10" ht="12.75">
      <c r="H601"/>
      <c r="I601" s="201"/>
      <c r="J601" s="201"/>
    </row>
    <row r="602" spans="8:10" ht="12.75">
      <c r="H602"/>
      <c r="I602" s="201"/>
      <c r="J602" s="201"/>
    </row>
    <row r="603" spans="8:10" ht="12.75">
      <c r="H603"/>
      <c r="I603" s="201"/>
      <c r="J603" s="201"/>
    </row>
    <row r="604" spans="8:10" ht="12.75">
      <c r="H604"/>
      <c r="I604" s="201"/>
      <c r="J604" s="201"/>
    </row>
    <row r="605" spans="8:10" ht="12.75">
      <c r="H605"/>
      <c r="I605" s="201"/>
      <c r="J605" s="201"/>
    </row>
    <row r="606" spans="8:10" ht="12.75">
      <c r="H606"/>
      <c r="I606" s="201"/>
      <c r="J606" s="201"/>
    </row>
    <row r="607" spans="8:10" ht="12.75">
      <c r="H607"/>
      <c r="I607" s="201"/>
      <c r="J607" s="201"/>
    </row>
    <row r="608" spans="8:10" ht="12.75">
      <c r="H608"/>
      <c r="I608" s="201"/>
      <c r="J608" s="201"/>
    </row>
    <row r="609" spans="8:10" ht="12.75">
      <c r="H609"/>
      <c r="I609" s="201"/>
      <c r="J609" s="201"/>
    </row>
    <row r="610" spans="8:10" ht="12.75">
      <c r="H610"/>
      <c r="I610" s="201"/>
      <c r="J610" s="201"/>
    </row>
    <row r="611" spans="8:10" ht="12.75">
      <c r="H611"/>
      <c r="I611" s="201"/>
      <c r="J611" s="201"/>
    </row>
    <row r="612" spans="8:10" ht="12.75">
      <c r="H612"/>
      <c r="I612" s="201"/>
      <c r="J612" s="201"/>
    </row>
    <row r="613" spans="8:10" ht="12.75">
      <c r="H613"/>
      <c r="I613" s="201"/>
      <c r="J613" s="201"/>
    </row>
    <row r="614" spans="8:10" ht="12.75">
      <c r="H614"/>
      <c r="I614" s="201"/>
      <c r="J614" s="201"/>
    </row>
    <row r="615" spans="8:10" ht="12.75">
      <c r="H615"/>
      <c r="I615" s="201"/>
      <c r="J615" s="201"/>
    </row>
    <row r="616" spans="8:10" ht="12.75">
      <c r="H616"/>
      <c r="I616" s="201"/>
      <c r="J616" s="201"/>
    </row>
    <row r="617" spans="8:10" ht="12.75">
      <c r="H617"/>
      <c r="I617" s="201"/>
      <c r="J617" s="201"/>
    </row>
    <row r="618" spans="8:10" ht="12.75">
      <c r="H618"/>
      <c r="I618" s="201"/>
      <c r="J618" s="201"/>
    </row>
    <row r="619" spans="8:10" ht="12.75">
      <c r="H619"/>
      <c r="I619" s="201"/>
      <c r="J619" s="201"/>
    </row>
    <row r="620" spans="8:10" ht="12.75">
      <c r="H620"/>
      <c r="I620" s="201"/>
      <c r="J620" s="201"/>
    </row>
    <row r="621" spans="8:10" ht="12.75">
      <c r="H621"/>
      <c r="I621" s="201"/>
      <c r="J621" s="201"/>
    </row>
    <row r="622" spans="8:10" ht="12.75">
      <c r="H622"/>
      <c r="I622" s="201"/>
      <c r="J622" s="201"/>
    </row>
    <row r="623" spans="8:10" ht="12.75">
      <c r="H623"/>
      <c r="I623" s="201"/>
      <c r="J623" s="201"/>
    </row>
    <row r="624" spans="8:10" ht="12.75">
      <c r="H624"/>
      <c r="I624" s="201"/>
      <c r="J624" s="201"/>
    </row>
    <row r="625" spans="8:10" ht="12.75">
      <c r="H625"/>
      <c r="I625" s="201"/>
      <c r="J625" s="201"/>
    </row>
    <row r="626" spans="8:10" ht="12.75">
      <c r="H626"/>
      <c r="I626" s="201"/>
      <c r="J626" s="201"/>
    </row>
    <row r="627" spans="8:10" ht="12.75">
      <c r="H627"/>
      <c r="I627" s="201"/>
      <c r="J627" s="201"/>
    </row>
    <row r="628" spans="8:10" ht="12.75">
      <c r="H628"/>
      <c r="I628" s="201"/>
      <c r="J628" s="201"/>
    </row>
    <row r="629" spans="8:10" ht="12.75">
      <c r="H629"/>
      <c r="I629" s="201"/>
      <c r="J629" s="201"/>
    </row>
    <row r="630" spans="8:10" ht="12.75">
      <c r="H630"/>
      <c r="I630" s="201"/>
      <c r="J630" s="201"/>
    </row>
    <row r="631" spans="8:10" ht="12.75">
      <c r="H631"/>
      <c r="I631" s="201"/>
      <c r="J631" s="201"/>
    </row>
    <row r="632" spans="8:10" ht="12.75">
      <c r="H632"/>
      <c r="I632" s="201"/>
      <c r="J632" s="201"/>
    </row>
    <row r="633" spans="8:10" ht="12.75">
      <c r="H633"/>
      <c r="I633" s="201"/>
      <c r="J633" s="201"/>
    </row>
    <row r="634" spans="8:10" ht="12.75">
      <c r="H634"/>
      <c r="I634" s="201"/>
      <c r="J634" s="201"/>
    </row>
    <row r="635" spans="8:10" ht="12.75">
      <c r="H635"/>
      <c r="I635" s="201"/>
      <c r="J635" s="201"/>
    </row>
    <row r="636" spans="8:10" ht="12.75">
      <c r="H636"/>
      <c r="I636" s="201"/>
      <c r="J636" s="201"/>
    </row>
    <row r="637" spans="8:10" ht="12.75">
      <c r="H637"/>
      <c r="I637" s="201"/>
      <c r="J637" s="201"/>
    </row>
    <row r="638" spans="8:10" ht="12.75">
      <c r="H638"/>
      <c r="I638" s="201"/>
      <c r="J638" s="201"/>
    </row>
    <row r="639" spans="8:10" ht="12.75">
      <c r="H639"/>
      <c r="I639" s="201"/>
      <c r="J639" s="201"/>
    </row>
    <row r="640" spans="8:10" ht="12.75">
      <c r="H640"/>
      <c r="I640" s="201"/>
      <c r="J640" s="201"/>
    </row>
    <row r="641" spans="8:10" ht="12.75">
      <c r="H641"/>
      <c r="I641" s="201"/>
      <c r="J641" s="201"/>
    </row>
    <row r="642" spans="8:10" ht="12.75">
      <c r="H642"/>
      <c r="I642" s="201"/>
      <c r="J642" s="201"/>
    </row>
    <row r="643" spans="8:10" ht="12.75">
      <c r="H643"/>
      <c r="I643" s="201"/>
      <c r="J643" s="201"/>
    </row>
    <row r="644" spans="8:10" ht="12.75">
      <c r="H644"/>
      <c r="I644" s="201"/>
      <c r="J644" s="20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2018-02-13T15:36:40Z</cp:lastPrinted>
  <dcterms:created xsi:type="dcterms:W3CDTF">2009-02-10T14:53:29Z</dcterms:created>
  <dcterms:modified xsi:type="dcterms:W3CDTF">2018-09-17T13:11:59Z</dcterms:modified>
  <cp:category/>
  <cp:version/>
  <cp:contentType/>
  <cp:contentStatus/>
</cp:coreProperties>
</file>